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(3)-108學年度畢業滿3年(110.08.17~110.10.31)\108學年度(滿3年)批次下載、敘述系統計表及圖表\"/>
    </mc:Choice>
  </mc:AlternateContent>
  <bookViews>
    <workbookView xWindow="0" yWindow="0" windowWidth="22992" windowHeight="2928"/>
  </bookViews>
  <sheets>
    <sheet name="總表" sheetId="1" r:id="rId1"/>
    <sheet name="碩士" sheetId="3" r:id="rId2"/>
    <sheet name="學士" sheetId="4" r:id="rId3"/>
    <sheet name="電子系" sheetId="5" r:id="rId4"/>
    <sheet name="電機系(所)" sheetId="6" r:id="rId5"/>
    <sheet name="資訊系" sheetId="7" r:id="rId6"/>
    <sheet name="機械系(所)" sheetId="8" r:id="rId7"/>
    <sheet name="營空系(所)" sheetId="9" r:id="rId8"/>
    <sheet name="能空系" sheetId="10" r:id="rId9"/>
    <sheet name="環工系" sheetId="11" r:id="rId10"/>
    <sheet name="產經所" sheetId="12" r:id="rId11"/>
    <sheet name="企管系" sheetId="13" r:id="rId12"/>
    <sheet name="資管系" sheetId="14" r:id="rId13"/>
    <sheet name="行流系" sheetId="15" r:id="rId14"/>
    <sheet name="觀光系" sheetId="16" r:id="rId15"/>
    <sheet name="休管系" sheetId="17" r:id="rId16"/>
    <sheet name="應英系" sheetId="18" r:id="rId17"/>
    <sheet name="餐旅系" sheetId="19" r:id="rId18"/>
    <sheet name="表藝系" sheetId="20" r:id="rId19"/>
    <sheet name="數媒系" sheetId="21" r:id="rId20"/>
    <sheet name="室設系" sheetId="22" r:id="rId21"/>
    <sheet name="創設系" sheetId="2" r:id="rId2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2" l="1"/>
  <c r="D35" i="2"/>
  <c r="E35" i="2"/>
  <c r="F35" i="2"/>
  <c r="B35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B29" i="2"/>
  <c r="C19" i="2"/>
  <c r="D19" i="2"/>
  <c r="E19" i="2"/>
  <c r="F19" i="2"/>
  <c r="G19" i="2"/>
  <c r="H19" i="2"/>
  <c r="B19" i="2"/>
  <c r="C5" i="2"/>
  <c r="D5" i="2"/>
  <c r="E5" i="2"/>
  <c r="F5" i="2"/>
  <c r="G5" i="2"/>
  <c r="H5" i="2"/>
  <c r="I5" i="2"/>
  <c r="B5" i="2"/>
  <c r="C35" i="22"/>
  <c r="D35" i="22"/>
  <c r="E35" i="22"/>
  <c r="F35" i="22"/>
  <c r="B35" i="22"/>
  <c r="C29" i="22"/>
  <c r="D29" i="22"/>
  <c r="E29" i="22"/>
  <c r="F29" i="22"/>
  <c r="G29" i="22"/>
  <c r="H29" i="22"/>
  <c r="I29" i="22"/>
  <c r="J29" i="22"/>
  <c r="K29" i="22"/>
  <c r="L29" i="22"/>
  <c r="M29" i="22"/>
  <c r="N29" i="22"/>
  <c r="O29" i="22"/>
  <c r="P29" i="22"/>
  <c r="Q29" i="22"/>
  <c r="B29" i="22"/>
  <c r="C19" i="22"/>
  <c r="D19" i="22"/>
  <c r="E19" i="22"/>
  <c r="F19" i="22"/>
  <c r="G19" i="22"/>
  <c r="H19" i="22"/>
  <c r="B19" i="22"/>
  <c r="C5" i="22"/>
  <c r="D5" i="22"/>
  <c r="D7" i="22" s="1"/>
  <c r="E5" i="22"/>
  <c r="E7" i="22" s="1"/>
  <c r="F5" i="22"/>
  <c r="G5" i="22"/>
  <c r="H5" i="22"/>
  <c r="I5" i="22"/>
  <c r="B5" i="22"/>
  <c r="G34" i="22"/>
  <c r="R28" i="22"/>
  <c r="H22" i="22"/>
  <c r="H23" i="22" s="1"/>
  <c r="G22" i="22"/>
  <c r="G23" i="22" s="1"/>
  <c r="F22" i="22"/>
  <c r="F23" i="22" s="1"/>
  <c r="E22" i="22"/>
  <c r="E23" i="22" s="1"/>
  <c r="D22" i="22"/>
  <c r="D23" i="22" s="1"/>
  <c r="C22" i="22"/>
  <c r="C23" i="22" s="1"/>
  <c r="B22" i="22"/>
  <c r="B23" i="22" s="1"/>
  <c r="I20" i="22"/>
  <c r="I18" i="22"/>
  <c r="I22" i="22" s="1"/>
  <c r="E13" i="22"/>
  <c r="E12" i="22"/>
  <c r="F6" i="22"/>
  <c r="F7" i="22" s="1"/>
  <c r="E6" i="22"/>
  <c r="D6" i="22"/>
  <c r="B6" i="22"/>
  <c r="B7" i="22" s="1"/>
  <c r="J4" i="22"/>
  <c r="C35" i="21"/>
  <c r="D35" i="21"/>
  <c r="E35" i="21"/>
  <c r="F35" i="21"/>
  <c r="B35" i="21"/>
  <c r="C29" i="21"/>
  <c r="D29" i="21"/>
  <c r="E29" i="21"/>
  <c r="F29" i="21"/>
  <c r="G29" i="21"/>
  <c r="H29" i="21"/>
  <c r="I29" i="21"/>
  <c r="J29" i="21"/>
  <c r="K29" i="21"/>
  <c r="L29" i="21"/>
  <c r="M29" i="21"/>
  <c r="N29" i="21"/>
  <c r="O29" i="21"/>
  <c r="P29" i="21"/>
  <c r="Q29" i="21"/>
  <c r="B29" i="21"/>
  <c r="C21" i="21"/>
  <c r="D21" i="21"/>
  <c r="E21" i="21"/>
  <c r="F21" i="21"/>
  <c r="G21" i="21"/>
  <c r="H21" i="21"/>
  <c r="B21" i="21"/>
  <c r="C19" i="21"/>
  <c r="D19" i="21"/>
  <c r="E19" i="21"/>
  <c r="F19" i="21"/>
  <c r="G19" i="21"/>
  <c r="H19" i="21"/>
  <c r="B19" i="21"/>
  <c r="C13" i="21"/>
  <c r="D13" i="21"/>
  <c r="B13" i="21"/>
  <c r="C5" i="21"/>
  <c r="D5" i="21"/>
  <c r="E5" i="21"/>
  <c r="F5" i="21"/>
  <c r="G5" i="21"/>
  <c r="H5" i="21"/>
  <c r="I5" i="21"/>
  <c r="B5" i="21"/>
  <c r="G34" i="21"/>
  <c r="R28" i="21"/>
  <c r="H22" i="21"/>
  <c r="H23" i="21" s="1"/>
  <c r="G22" i="21"/>
  <c r="G23" i="21" s="1"/>
  <c r="F22" i="21"/>
  <c r="F23" i="21" s="1"/>
  <c r="E22" i="21"/>
  <c r="E23" i="21" s="1"/>
  <c r="D22" i="21"/>
  <c r="D23" i="21" s="1"/>
  <c r="C22" i="21"/>
  <c r="C23" i="21" s="1"/>
  <c r="B22" i="21"/>
  <c r="B23" i="21" s="1"/>
  <c r="I20" i="21"/>
  <c r="I18" i="21"/>
  <c r="E12" i="21"/>
  <c r="F6" i="21"/>
  <c r="F7" i="21" s="1"/>
  <c r="E6" i="21"/>
  <c r="D6" i="21"/>
  <c r="B6" i="21"/>
  <c r="E7" i="21"/>
  <c r="D7" i="21"/>
  <c r="J4" i="21"/>
  <c r="C35" i="20"/>
  <c r="D35" i="20"/>
  <c r="E35" i="20"/>
  <c r="F35" i="20"/>
  <c r="B35" i="20"/>
  <c r="C29" i="20"/>
  <c r="D29" i="20"/>
  <c r="E29" i="20"/>
  <c r="F29" i="20"/>
  <c r="G29" i="20"/>
  <c r="H29" i="20"/>
  <c r="I29" i="20"/>
  <c r="J29" i="20"/>
  <c r="K29" i="20"/>
  <c r="L29" i="20"/>
  <c r="M29" i="20"/>
  <c r="N29" i="20"/>
  <c r="O29" i="20"/>
  <c r="P29" i="20"/>
  <c r="Q29" i="20"/>
  <c r="B29" i="20"/>
  <c r="C21" i="20"/>
  <c r="D21" i="20"/>
  <c r="E21" i="20"/>
  <c r="F21" i="20"/>
  <c r="G21" i="20"/>
  <c r="H21" i="20"/>
  <c r="B21" i="20"/>
  <c r="C19" i="20"/>
  <c r="D19" i="20"/>
  <c r="E19" i="20"/>
  <c r="F19" i="20"/>
  <c r="G19" i="20"/>
  <c r="H19" i="20"/>
  <c r="B19" i="20"/>
  <c r="C5" i="20"/>
  <c r="D5" i="20"/>
  <c r="D7" i="20" s="1"/>
  <c r="E5" i="20"/>
  <c r="E7" i="20" s="1"/>
  <c r="F5" i="20"/>
  <c r="G5" i="20"/>
  <c r="H5" i="20"/>
  <c r="I5" i="20"/>
  <c r="B5" i="20"/>
  <c r="G34" i="20"/>
  <c r="R28" i="20"/>
  <c r="H22" i="20"/>
  <c r="H23" i="20" s="1"/>
  <c r="G22" i="20"/>
  <c r="G23" i="20" s="1"/>
  <c r="F22" i="20"/>
  <c r="F23" i="20" s="1"/>
  <c r="E22" i="20"/>
  <c r="E23" i="20" s="1"/>
  <c r="D22" i="20"/>
  <c r="D23" i="20" s="1"/>
  <c r="C22" i="20"/>
  <c r="C23" i="20" s="1"/>
  <c r="B22" i="20"/>
  <c r="B23" i="20" s="1"/>
  <c r="I20" i="20"/>
  <c r="I18" i="20"/>
  <c r="E13" i="20"/>
  <c r="E12" i="20"/>
  <c r="F6" i="20"/>
  <c r="F7" i="20" s="1"/>
  <c r="E6" i="20"/>
  <c r="D6" i="20"/>
  <c r="B6" i="20"/>
  <c r="B7" i="20" s="1"/>
  <c r="J4" i="20"/>
  <c r="C35" i="19"/>
  <c r="D35" i="19"/>
  <c r="E35" i="19"/>
  <c r="F35" i="19"/>
  <c r="B35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O29" i="19"/>
  <c r="P29" i="19"/>
  <c r="Q29" i="19"/>
  <c r="B29" i="19"/>
  <c r="C21" i="19"/>
  <c r="D21" i="19"/>
  <c r="E21" i="19"/>
  <c r="F21" i="19"/>
  <c r="G21" i="19"/>
  <c r="H21" i="19"/>
  <c r="B21" i="19"/>
  <c r="C19" i="19"/>
  <c r="D19" i="19"/>
  <c r="E19" i="19"/>
  <c r="F19" i="19"/>
  <c r="G19" i="19"/>
  <c r="H19" i="19"/>
  <c r="B19" i="19"/>
  <c r="C13" i="19"/>
  <c r="D13" i="19"/>
  <c r="B13" i="19"/>
  <c r="C5" i="19"/>
  <c r="D5" i="19"/>
  <c r="D7" i="19" s="1"/>
  <c r="E5" i="19"/>
  <c r="F5" i="19"/>
  <c r="G5" i="19"/>
  <c r="H5" i="19"/>
  <c r="I5" i="19"/>
  <c r="B5" i="19"/>
  <c r="G34" i="19"/>
  <c r="R28" i="19"/>
  <c r="H22" i="19"/>
  <c r="H23" i="19" s="1"/>
  <c r="G22" i="19"/>
  <c r="G23" i="19" s="1"/>
  <c r="F22" i="19"/>
  <c r="F23" i="19" s="1"/>
  <c r="E22" i="19"/>
  <c r="E23" i="19" s="1"/>
  <c r="D22" i="19"/>
  <c r="D23" i="19" s="1"/>
  <c r="C22" i="19"/>
  <c r="C23" i="19" s="1"/>
  <c r="B22" i="19"/>
  <c r="B23" i="19" s="1"/>
  <c r="I20" i="19"/>
  <c r="I18" i="19"/>
  <c r="E12" i="19"/>
  <c r="F6" i="19"/>
  <c r="F7" i="19" s="1"/>
  <c r="E6" i="19"/>
  <c r="D6" i="19"/>
  <c r="B6" i="19"/>
  <c r="B7" i="19" s="1"/>
  <c r="E7" i="19"/>
  <c r="J4" i="19"/>
  <c r="C35" i="18"/>
  <c r="D35" i="18"/>
  <c r="E35" i="18"/>
  <c r="F35" i="18"/>
  <c r="B35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O29" i="18"/>
  <c r="P29" i="18"/>
  <c r="Q29" i="18"/>
  <c r="B29" i="18"/>
  <c r="C21" i="18"/>
  <c r="D21" i="18"/>
  <c r="E21" i="18"/>
  <c r="F21" i="18"/>
  <c r="G21" i="18"/>
  <c r="H21" i="18"/>
  <c r="B21" i="18"/>
  <c r="C19" i="18"/>
  <c r="D19" i="18"/>
  <c r="E19" i="18"/>
  <c r="F19" i="18"/>
  <c r="G19" i="18"/>
  <c r="H19" i="18"/>
  <c r="B19" i="18"/>
  <c r="C13" i="18"/>
  <c r="D13" i="18"/>
  <c r="B13" i="18"/>
  <c r="C5" i="18"/>
  <c r="D5" i="18"/>
  <c r="E5" i="18"/>
  <c r="F5" i="18"/>
  <c r="G5" i="18"/>
  <c r="H5" i="18"/>
  <c r="I5" i="18"/>
  <c r="B5" i="18"/>
  <c r="J5" i="21" l="1"/>
  <c r="J6" i="21"/>
  <c r="B7" i="21"/>
  <c r="J7" i="21" s="1"/>
  <c r="G35" i="21"/>
  <c r="J5" i="20"/>
  <c r="J6" i="20"/>
  <c r="G35" i="22"/>
  <c r="R29" i="22"/>
  <c r="I21" i="22"/>
  <c r="I19" i="22"/>
  <c r="J5" i="22"/>
  <c r="J6" i="22"/>
  <c r="J7" i="22"/>
  <c r="I23" i="22"/>
  <c r="R29" i="21"/>
  <c r="I21" i="21"/>
  <c r="I22" i="21"/>
  <c r="I19" i="21"/>
  <c r="E13" i="21"/>
  <c r="I23" i="21"/>
  <c r="G35" i="20"/>
  <c r="R29" i="20"/>
  <c r="I21" i="20"/>
  <c r="I19" i="20"/>
  <c r="I22" i="20"/>
  <c r="J7" i="20"/>
  <c r="I23" i="20"/>
  <c r="G35" i="19"/>
  <c r="R29" i="19"/>
  <c r="I21" i="19"/>
  <c r="I22" i="19"/>
  <c r="I19" i="19"/>
  <c r="E13" i="19"/>
  <c r="J6" i="19"/>
  <c r="J5" i="19"/>
  <c r="I23" i="19"/>
  <c r="J7" i="19"/>
  <c r="G34" i="18"/>
  <c r="R28" i="18"/>
  <c r="H22" i="18"/>
  <c r="H23" i="18" s="1"/>
  <c r="G22" i="18"/>
  <c r="G23" i="18" s="1"/>
  <c r="F22" i="18"/>
  <c r="F23" i="18" s="1"/>
  <c r="E22" i="18"/>
  <c r="E23" i="18" s="1"/>
  <c r="D22" i="18"/>
  <c r="D23" i="18" s="1"/>
  <c r="C22" i="18"/>
  <c r="C23" i="18" s="1"/>
  <c r="B22" i="18"/>
  <c r="B23" i="18" s="1"/>
  <c r="I21" i="18"/>
  <c r="I20" i="18"/>
  <c r="I18" i="18"/>
  <c r="E12" i="18"/>
  <c r="F6" i="18"/>
  <c r="F7" i="18" s="1"/>
  <c r="E6" i="18"/>
  <c r="D6" i="18"/>
  <c r="B6" i="18"/>
  <c r="B7" i="18" s="1"/>
  <c r="E7" i="18"/>
  <c r="D7" i="18"/>
  <c r="J4" i="18"/>
  <c r="C35" i="17"/>
  <c r="D35" i="17"/>
  <c r="E35" i="17"/>
  <c r="F35" i="17"/>
  <c r="B35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B29" i="17"/>
  <c r="C21" i="17"/>
  <c r="D21" i="17"/>
  <c r="E21" i="17"/>
  <c r="F21" i="17"/>
  <c r="G21" i="17"/>
  <c r="H21" i="17"/>
  <c r="B21" i="17"/>
  <c r="C19" i="17"/>
  <c r="D19" i="17"/>
  <c r="E19" i="17"/>
  <c r="F19" i="17"/>
  <c r="G19" i="17"/>
  <c r="H19" i="17"/>
  <c r="B19" i="17"/>
  <c r="C13" i="17"/>
  <c r="D13" i="17"/>
  <c r="B13" i="17"/>
  <c r="C5" i="17"/>
  <c r="D5" i="17"/>
  <c r="D7" i="17" s="1"/>
  <c r="E5" i="17"/>
  <c r="E7" i="17" s="1"/>
  <c r="F5" i="17"/>
  <c r="G5" i="17"/>
  <c r="H5" i="17"/>
  <c r="I5" i="17"/>
  <c r="B5" i="17"/>
  <c r="G34" i="17"/>
  <c r="R28" i="17"/>
  <c r="H22" i="17"/>
  <c r="H23" i="17" s="1"/>
  <c r="G22" i="17"/>
  <c r="G23" i="17" s="1"/>
  <c r="F22" i="17"/>
  <c r="F23" i="17" s="1"/>
  <c r="E22" i="17"/>
  <c r="E23" i="17" s="1"/>
  <c r="D22" i="17"/>
  <c r="D23" i="17" s="1"/>
  <c r="C22" i="17"/>
  <c r="C23" i="17" s="1"/>
  <c r="B22" i="17"/>
  <c r="B23" i="17" s="1"/>
  <c r="I20" i="17"/>
  <c r="I18" i="17"/>
  <c r="E12" i="17"/>
  <c r="F6" i="17"/>
  <c r="F7" i="17" s="1"/>
  <c r="E6" i="17"/>
  <c r="D6" i="17"/>
  <c r="B6" i="17"/>
  <c r="B7" i="17" s="1"/>
  <c r="J4" i="17"/>
  <c r="C35" i="16"/>
  <c r="D35" i="16"/>
  <c r="E35" i="16"/>
  <c r="F35" i="16"/>
  <c r="B35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O29" i="16"/>
  <c r="P29" i="16"/>
  <c r="Q29" i="16"/>
  <c r="B29" i="16"/>
  <c r="B23" i="16"/>
  <c r="C21" i="16"/>
  <c r="D21" i="16"/>
  <c r="E21" i="16"/>
  <c r="F21" i="16"/>
  <c r="G21" i="16"/>
  <c r="H21" i="16"/>
  <c r="B21" i="16"/>
  <c r="C19" i="16"/>
  <c r="D19" i="16"/>
  <c r="E19" i="16"/>
  <c r="F19" i="16"/>
  <c r="G19" i="16"/>
  <c r="H19" i="16"/>
  <c r="B19" i="16"/>
  <c r="C5" i="16"/>
  <c r="D5" i="16"/>
  <c r="D7" i="16" s="1"/>
  <c r="E5" i="16"/>
  <c r="E7" i="16" s="1"/>
  <c r="F5" i="16"/>
  <c r="G5" i="16"/>
  <c r="H5" i="16"/>
  <c r="I5" i="16"/>
  <c r="B5" i="16"/>
  <c r="G34" i="16"/>
  <c r="R28" i="16"/>
  <c r="H22" i="16"/>
  <c r="H23" i="16" s="1"/>
  <c r="G22" i="16"/>
  <c r="G23" i="16" s="1"/>
  <c r="F22" i="16"/>
  <c r="F23" i="16" s="1"/>
  <c r="E22" i="16"/>
  <c r="E23" i="16" s="1"/>
  <c r="D22" i="16"/>
  <c r="D23" i="16" s="1"/>
  <c r="C22" i="16"/>
  <c r="C23" i="16" s="1"/>
  <c r="B22" i="16"/>
  <c r="I20" i="16"/>
  <c r="I18" i="16"/>
  <c r="E12" i="16"/>
  <c r="F6" i="16"/>
  <c r="F7" i="16" s="1"/>
  <c r="E6" i="16"/>
  <c r="D6" i="16"/>
  <c r="B6" i="16"/>
  <c r="B7" i="16" s="1"/>
  <c r="J4" i="16"/>
  <c r="C35" i="15"/>
  <c r="D35" i="15"/>
  <c r="E35" i="15"/>
  <c r="F35" i="15"/>
  <c r="B35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O29" i="15"/>
  <c r="P29" i="15"/>
  <c r="Q29" i="15"/>
  <c r="B29" i="15"/>
  <c r="C21" i="15"/>
  <c r="D21" i="15"/>
  <c r="E21" i="15"/>
  <c r="F21" i="15"/>
  <c r="G21" i="15"/>
  <c r="H21" i="15"/>
  <c r="B21" i="15"/>
  <c r="C19" i="15"/>
  <c r="D19" i="15"/>
  <c r="E19" i="15"/>
  <c r="F19" i="15"/>
  <c r="G19" i="15"/>
  <c r="H19" i="15"/>
  <c r="B19" i="15"/>
  <c r="C13" i="15"/>
  <c r="D13" i="15"/>
  <c r="B13" i="15"/>
  <c r="C5" i="15"/>
  <c r="D5" i="15"/>
  <c r="D7" i="15" s="1"/>
  <c r="E5" i="15"/>
  <c r="E7" i="15" s="1"/>
  <c r="F5" i="15"/>
  <c r="G5" i="15"/>
  <c r="H5" i="15"/>
  <c r="I5" i="15"/>
  <c r="B5" i="15"/>
  <c r="G34" i="15"/>
  <c r="R28" i="15"/>
  <c r="H22" i="15"/>
  <c r="H23" i="15" s="1"/>
  <c r="G22" i="15"/>
  <c r="G23" i="15" s="1"/>
  <c r="F22" i="15"/>
  <c r="F23" i="15" s="1"/>
  <c r="E22" i="15"/>
  <c r="E23" i="15" s="1"/>
  <c r="D22" i="15"/>
  <c r="D23" i="15" s="1"/>
  <c r="C22" i="15"/>
  <c r="C23" i="15" s="1"/>
  <c r="B22" i="15"/>
  <c r="B23" i="15" s="1"/>
  <c r="I20" i="15"/>
  <c r="I18" i="15"/>
  <c r="E12" i="15"/>
  <c r="F6" i="15"/>
  <c r="F7" i="15" s="1"/>
  <c r="E6" i="15"/>
  <c r="D6" i="15"/>
  <c r="B6" i="15"/>
  <c r="B7" i="15" s="1"/>
  <c r="J4" i="15"/>
  <c r="C35" i="14"/>
  <c r="D35" i="14"/>
  <c r="E35" i="14"/>
  <c r="F35" i="14"/>
  <c r="B35" i="14"/>
  <c r="C29" i="14"/>
  <c r="D29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B29" i="14"/>
  <c r="C21" i="14"/>
  <c r="D21" i="14"/>
  <c r="E21" i="14"/>
  <c r="F21" i="14"/>
  <c r="G21" i="14"/>
  <c r="H21" i="14"/>
  <c r="B21" i="14"/>
  <c r="C19" i="14"/>
  <c r="D19" i="14"/>
  <c r="E19" i="14"/>
  <c r="F19" i="14"/>
  <c r="G19" i="14"/>
  <c r="H19" i="14"/>
  <c r="B19" i="14"/>
  <c r="C5" i="14"/>
  <c r="D5" i="14"/>
  <c r="E5" i="14"/>
  <c r="F5" i="14"/>
  <c r="G5" i="14"/>
  <c r="H5" i="14"/>
  <c r="I5" i="14"/>
  <c r="B5" i="14"/>
  <c r="G34" i="14"/>
  <c r="R28" i="14"/>
  <c r="H22" i="14"/>
  <c r="H23" i="14" s="1"/>
  <c r="G22" i="14"/>
  <c r="G23" i="14" s="1"/>
  <c r="F22" i="14"/>
  <c r="F23" i="14" s="1"/>
  <c r="E22" i="14"/>
  <c r="E23" i="14" s="1"/>
  <c r="D22" i="14"/>
  <c r="D23" i="14" s="1"/>
  <c r="C22" i="14"/>
  <c r="C23" i="14" s="1"/>
  <c r="B22" i="14"/>
  <c r="B23" i="14" s="1"/>
  <c r="I20" i="14"/>
  <c r="I18" i="14"/>
  <c r="E12" i="14"/>
  <c r="F6" i="14"/>
  <c r="F7" i="14" s="1"/>
  <c r="E6" i="14"/>
  <c r="D6" i="14"/>
  <c r="B6" i="14"/>
  <c r="B7" i="14" s="1"/>
  <c r="E7" i="14"/>
  <c r="D7" i="14"/>
  <c r="J4" i="14"/>
  <c r="C35" i="13"/>
  <c r="D35" i="13"/>
  <c r="E35" i="13"/>
  <c r="F35" i="13"/>
  <c r="B35" i="13"/>
  <c r="C29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B29" i="13"/>
  <c r="C19" i="13"/>
  <c r="D19" i="13"/>
  <c r="E19" i="13"/>
  <c r="F19" i="13"/>
  <c r="G19" i="13"/>
  <c r="H19" i="13"/>
  <c r="B19" i="13"/>
  <c r="C5" i="13"/>
  <c r="D5" i="13"/>
  <c r="D7" i="13" s="1"/>
  <c r="E5" i="13"/>
  <c r="F5" i="13"/>
  <c r="G5" i="13"/>
  <c r="H5" i="13"/>
  <c r="I5" i="13"/>
  <c r="B5" i="13"/>
  <c r="G34" i="13"/>
  <c r="R28" i="13"/>
  <c r="H22" i="13"/>
  <c r="H23" i="13" s="1"/>
  <c r="G22" i="13"/>
  <c r="G23" i="13" s="1"/>
  <c r="F22" i="13"/>
  <c r="F23" i="13" s="1"/>
  <c r="E22" i="13"/>
  <c r="E23" i="13" s="1"/>
  <c r="D22" i="13"/>
  <c r="D23" i="13" s="1"/>
  <c r="C22" i="13"/>
  <c r="C23" i="13" s="1"/>
  <c r="B22" i="13"/>
  <c r="B23" i="13" s="1"/>
  <c r="I21" i="13"/>
  <c r="I20" i="13"/>
  <c r="I18" i="13"/>
  <c r="E12" i="13"/>
  <c r="F6" i="13"/>
  <c r="F7" i="13" s="1"/>
  <c r="E6" i="13"/>
  <c r="D6" i="13"/>
  <c r="B6" i="13"/>
  <c r="B7" i="13" s="1"/>
  <c r="E7" i="13"/>
  <c r="J4" i="13"/>
  <c r="C35" i="12"/>
  <c r="D35" i="12"/>
  <c r="E35" i="12"/>
  <c r="F35" i="12"/>
  <c r="B35" i="12"/>
  <c r="C29" i="12"/>
  <c r="D29" i="12"/>
  <c r="E29" i="12"/>
  <c r="F29" i="12"/>
  <c r="G29" i="12"/>
  <c r="H29" i="12"/>
  <c r="I29" i="12"/>
  <c r="J29" i="12"/>
  <c r="K29" i="12"/>
  <c r="L29" i="12"/>
  <c r="M29" i="12"/>
  <c r="N29" i="12"/>
  <c r="O29" i="12"/>
  <c r="P29" i="12"/>
  <c r="Q29" i="12"/>
  <c r="B29" i="12"/>
  <c r="C19" i="12"/>
  <c r="D19" i="12"/>
  <c r="E19" i="12"/>
  <c r="F19" i="12"/>
  <c r="G19" i="12"/>
  <c r="H19" i="12"/>
  <c r="B19" i="12"/>
  <c r="C5" i="12"/>
  <c r="D5" i="12"/>
  <c r="D7" i="12" s="1"/>
  <c r="E5" i="12"/>
  <c r="E7" i="12" s="1"/>
  <c r="F5" i="12"/>
  <c r="G5" i="12"/>
  <c r="H5" i="12"/>
  <c r="I5" i="12"/>
  <c r="B5" i="12"/>
  <c r="G34" i="12"/>
  <c r="R28" i="12"/>
  <c r="H22" i="12"/>
  <c r="H23" i="12" s="1"/>
  <c r="G22" i="12"/>
  <c r="G23" i="12" s="1"/>
  <c r="F22" i="12"/>
  <c r="F23" i="12" s="1"/>
  <c r="E22" i="12"/>
  <c r="E23" i="12" s="1"/>
  <c r="D22" i="12"/>
  <c r="D23" i="12" s="1"/>
  <c r="C22" i="12"/>
  <c r="C23" i="12" s="1"/>
  <c r="B22" i="12"/>
  <c r="B23" i="12" s="1"/>
  <c r="I21" i="12"/>
  <c r="I20" i="12"/>
  <c r="I18" i="12"/>
  <c r="E13" i="12"/>
  <c r="E12" i="12"/>
  <c r="F6" i="12"/>
  <c r="F7" i="12" s="1"/>
  <c r="E6" i="12"/>
  <c r="D6" i="12"/>
  <c r="B6" i="12"/>
  <c r="B7" i="12" s="1"/>
  <c r="J4" i="12"/>
  <c r="G35" i="17" l="1"/>
  <c r="I22" i="16"/>
  <c r="J6" i="15"/>
  <c r="I22" i="15"/>
  <c r="I21" i="14"/>
  <c r="I22" i="13"/>
  <c r="G35" i="18"/>
  <c r="R29" i="18"/>
  <c r="I19" i="18"/>
  <c r="I22" i="18"/>
  <c r="E13" i="18"/>
  <c r="J6" i="18"/>
  <c r="J5" i="18"/>
  <c r="J7" i="18"/>
  <c r="I23" i="18"/>
  <c r="R29" i="17"/>
  <c r="I21" i="17"/>
  <c r="I19" i="17"/>
  <c r="I22" i="17"/>
  <c r="E13" i="17"/>
  <c r="J6" i="17"/>
  <c r="J5" i="17"/>
  <c r="J7" i="17"/>
  <c r="I23" i="17"/>
  <c r="G35" i="16"/>
  <c r="R29" i="16"/>
  <c r="I21" i="16"/>
  <c r="I23" i="16"/>
  <c r="I19" i="16"/>
  <c r="E13" i="16"/>
  <c r="J6" i="16"/>
  <c r="J5" i="16"/>
  <c r="J7" i="16"/>
  <c r="G35" i="15"/>
  <c r="R29" i="15"/>
  <c r="I21" i="15"/>
  <c r="I19" i="15"/>
  <c r="E13" i="15"/>
  <c r="J5" i="15"/>
  <c r="I23" i="15"/>
  <c r="J7" i="15"/>
  <c r="G35" i="14"/>
  <c r="R29" i="14"/>
  <c r="I22" i="14"/>
  <c r="I23" i="14"/>
  <c r="I19" i="14"/>
  <c r="E13" i="14"/>
  <c r="J6" i="14"/>
  <c r="J5" i="14"/>
  <c r="J7" i="14"/>
  <c r="G35" i="13"/>
  <c r="R29" i="13"/>
  <c r="I19" i="13"/>
  <c r="E13" i="13"/>
  <c r="J6" i="13"/>
  <c r="J5" i="13"/>
  <c r="J7" i="13"/>
  <c r="I23" i="13"/>
  <c r="G35" i="12"/>
  <c r="R29" i="12"/>
  <c r="I19" i="12"/>
  <c r="I22" i="12"/>
  <c r="J5" i="12"/>
  <c r="J6" i="12"/>
  <c r="I23" i="12"/>
  <c r="J7" i="12"/>
  <c r="C35" i="11"/>
  <c r="D35" i="11"/>
  <c r="E35" i="11"/>
  <c r="F35" i="11"/>
  <c r="B35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B29" i="11"/>
  <c r="C19" i="11"/>
  <c r="D19" i="11"/>
  <c r="E19" i="11"/>
  <c r="F19" i="11"/>
  <c r="G19" i="11"/>
  <c r="H19" i="11"/>
  <c r="B19" i="11"/>
  <c r="C5" i="11"/>
  <c r="D5" i="11"/>
  <c r="E5" i="11"/>
  <c r="E7" i="11" s="1"/>
  <c r="F5" i="11"/>
  <c r="G5" i="11"/>
  <c r="H5" i="11"/>
  <c r="I5" i="11"/>
  <c r="B5" i="11"/>
  <c r="G34" i="11"/>
  <c r="R28" i="11"/>
  <c r="H22" i="11"/>
  <c r="H23" i="11" s="1"/>
  <c r="G22" i="11"/>
  <c r="G23" i="11" s="1"/>
  <c r="F22" i="11"/>
  <c r="F23" i="11" s="1"/>
  <c r="E22" i="11"/>
  <c r="E23" i="11" s="1"/>
  <c r="D22" i="11"/>
  <c r="D23" i="11" s="1"/>
  <c r="C22" i="11"/>
  <c r="C23" i="11" s="1"/>
  <c r="B22" i="11"/>
  <c r="B23" i="11" s="1"/>
  <c r="I20" i="11"/>
  <c r="I18" i="11"/>
  <c r="E13" i="11"/>
  <c r="E12" i="11"/>
  <c r="F6" i="11"/>
  <c r="F7" i="11" s="1"/>
  <c r="E6" i="11"/>
  <c r="D6" i="11"/>
  <c r="B6" i="11"/>
  <c r="B7" i="11" s="1"/>
  <c r="D7" i="11"/>
  <c r="J4" i="11"/>
  <c r="C35" i="10"/>
  <c r="D35" i="10"/>
  <c r="E35" i="10"/>
  <c r="F35" i="10"/>
  <c r="B35" i="10"/>
  <c r="C29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P29" i="10"/>
  <c r="Q29" i="10"/>
  <c r="B29" i="10"/>
  <c r="C19" i="10"/>
  <c r="D19" i="10"/>
  <c r="E19" i="10"/>
  <c r="F19" i="10"/>
  <c r="G19" i="10"/>
  <c r="H19" i="10"/>
  <c r="B19" i="10"/>
  <c r="C5" i="10"/>
  <c r="D5" i="10"/>
  <c r="D7" i="10" s="1"/>
  <c r="E5" i="10"/>
  <c r="E7" i="10" s="1"/>
  <c r="F5" i="10"/>
  <c r="G5" i="10"/>
  <c r="H5" i="10"/>
  <c r="I5" i="10"/>
  <c r="B5" i="10"/>
  <c r="G34" i="10"/>
  <c r="R28" i="10"/>
  <c r="H22" i="10"/>
  <c r="H23" i="10" s="1"/>
  <c r="G22" i="10"/>
  <c r="G23" i="10" s="1"/>
  <c r="F22" i="10"/>
  <c r="F23" i="10" s="1"/>
  <c r="E22" i="10"/>
  <c r="E23" i="10" s="1"/>
  <c r="D22" i="10"/>
  <c r="D23" i="10" s="1"/>
  <c r="C22" i="10"/>
  <c r="C23" i="10" s="1"/>
  <c r="B22" i="10"/>
  <c r="B23" i="10" s="1"/>
  <c r="I20" i="10"/>
  <c r="I18" i="10"/>
  <c r="E13" i="10"/>
  <c r="E12" i="10"/>
  <c r="F6" i="10"/>
  <c r="F7" i="10" s="1"/>
  <c r="E6" i="10"/>
  <c r="D6" i="10"/>
  <c r="B6" i="10"/>
  <c r="J4" i="10"/>
  <c r="C35" i="9"/>
  <c r="D35" i="9"/>
  <c r="E35" i="9"/>
  <c r="F35" i="9"/>
  <c r="B35" i="9"/>
  <c r="C29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B29" i="9"/>
  <c r="C21" i="9"/>
  <c r="D21" i="9"/>
  <c r="E21" i="9"/>
  <c r="F21" i="9"/>
  <c r="G21" i="9"/>
  <c r="H21" i="9"/>
  <c r="B21" i="9"/>
  <c r="C19" i="9"/>
  <c r="D19" i="9"/>
  <c r="E19" i="9"/>
  <c r="F19" i="9"/>
  <c r="G19" i="9"/>
  <c r="H19" i="9"/>
  <c r="B19" i="9"/>
  <c r="C5" i="9"/>
  <c r="D5" i="9"/>
  <c r="D7" i="9" s="1"/>
  <c r="E5" i="9"/>
  <c r="F5" i="9"/>
  <c r="G5" i="9"/>
  <c r="H5" i="9"/>
  <c r="I5" i="9"/>
  <c r="B5" i="9"/>
  <c r="G34" i="9"/>
  <c r="R28" i="9"/>
  <c r="H22" i="9"/>
  <c r="H23" i="9" s="1"/>
  <c r="G22" i="9"/>
  <c r="G23" i="9" s="1"/>
  <c r="F22" i="9"/>
  <c r="F23" i="9" s="1"/>
  <c r="E22" i="9"/>
  <c r="E23" i="9" s="1"/>
  <c r="D22" i="9"/>
  <c r="D23" i="9" s="1"/>
  <c r="C22" i="9"/>
  <c r="C23" i="9" s="1"/>
  <c r="B22" i="9"/>
  <c r="B23" i="9" s="1"/>
  <c r="I20" i="9"/>
  <c r="I18" i="9"/>
  <c r="E13" i="9"/>
  <c r="E12" i="9"/>
  <c r="F6" i="9"/>
  <c r="F7" i="9" s="1"/>
  <c r="E6" i="9"/>
  <c r="D6" i="9"/>
  <c r="B6" i="9"/>
  <c r="B7" i="9" s="1"/>
  <c r="E7" i="9"/>
  <c r="J4" i="9"/>
  <c r="C35" i="8"/>
  <c r="D35" i="8"/>
  <c r="E35" i="8"/>
  <c r="F35" i="8"/>
  <c r="B35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B29" i="8"/>
  <c r="C21" i="8"/>
  <c r="D21" i="8"/>
  <c r="E21" i="8"/>
  <c r="F21" i="8"/>
  <c r="G21" i="8"/>
  <c r="H21" i="8"/>
  <c r="B21" i="8"/>
  <c r="C19" i="8"/>
  <c r="D19" i="8"/>
  <c r="E19" i="8"/>
  <c r="F19" i="8"/>
  <c r="G19" i="8"/>
  <c r="H19" i="8"/>
  <c r="B19" i="8"/>
  <c r="C5" i="8"/>
  <c r="D5" i="8"/>
  <c r="E5" i="8"/>
  <c r="F5" i="8"/>
  <c r="G5" i="8"/>
  <c r="H5" i="8"/>
  <c r="I5" i="8"/>
  <c r="B5" i="8"/>
  <c r="J7" i="11" l="1"/>
  <c r="J6" i="11"/>
  <c r="J5" i="11"/>
  <c r="J6" i="10"/>
  <c r="J5" i="10"/>
  <c r="B7" i="10"/>
  <c r="G35" i="11"/>
  <c r="R29" i="11"/>
  <c r="I21" i="11"/>
  <c r="I22" i="11"/>
  <c r="I19" i="11"/>
  <c r="I23" i="11"/>
  <c r="G35" i="10"/>
  <c r="R29" i="10"/>
  <c r="I21" i="10"/>
  <c r="I19" i="10"/>
  <c r="I22" i="10"/>
  <c r="J7" i="10"/>
  <c r="I23" i="10"/>
  <c r="G35" i="9"/>
  <c r="R29" i="9"/>
  <c r="I21" i="9"/>
  <c r="I19" i="9"/>
  <c r="I22" i="9"/>
  <c r="J5" i="9"/>
  <c r="J6" i="9"/>
  <c r="J7" i="9"/>
  <c r="I23" i="9"/>
  <c r="G34" i="8"/>
  <c r="R28" i="8"/>
  <c r="H22" i="8"/>
  <c r="H23" i="8" s="1"/>
  <c r="G22" i="8"/>
  <c r="G23" i="8" s="1"/>
  <c r="F22" i="8"/>
  <c r="F23" i="8" s="1"/>
  <c r="E22" i="8"/>
  <c r="E23" i="8" s="1"/>
  <c r="D22" i="8"/>
  <c r="D23" i="8" s="1"/>
  <c r="C22" i="8"/>
  <c r="C23" i="8" s="1"/>
  <c r="B22" i="8"/>
  <c r="B23" i="8" s="1"/>
  <c r="I21" i="8"/>
  <c r="I20" i="8"/>
  <c r="I18" i="8"/>
  <c r="E12" i="8"/>
  <c r="E7" i="8"/>
  <c r="F6" i="8"/>
  <c r="F7" i="8" s="1"/>
  <c r="E6" i="8"/>
  <c r="D6" i="8"/>
  <c r="B6" i="8"/>
  <c r="D7" i="8"/>
  <c r="J4" i="8"/>
  <c r="C35" i="7"/>
  <c r="D35" i="7"/>
  <c r="E35" i="7"/>
  <c r="F35" i="7"/>
  <c r="B35" i="7"/>
  <c r="C29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B29" i="7"/>
  <c r="C19" i="7"/>
  <c r="D19" i="7"/>
  <c r="E19" i="7"/>
  <c r="F19" i="7"/>
  <c r="G19" i="7"/>
  <c r="H19" i="7"/>
  <c r="B19" i="7"/>
  <c r="C5" i="7"/>
  <c r="D5" i="7"/>
  <c r="E5" i="7"/>
  <c r="E7" i="7" s="1"/>
  <c r="F5" i="7"/>
  <c r="G5" i="7"/>
  <c r="H5" i="7"/>
  <c r="I5" i="7"/>
  <c r="B5" i="7"/>
  <c r="G34" i="7"/>
  <c r="R28" i="7"/>
  <c r="H22" i="7"/>
  <c r="H23" i="7" s="1"/>
  <c r="G22" i="7"/>
  <c r="G23" i="7" s="1"/>
  <c r="F22" i="7"/>
  <c r="F23" i="7" s="1"/>
  <c r="E22" i="7"/>
  <c r="E23" i="7" s="1"/>
  <c r="D22" i="7"/>
  <c r="D23" i="7" s="1"/>
  <c r="C22" i="7"/>
  <c r="C23" i="7" s="1"/>
  <c r="B22" i="7"/>
  <c r="B23" i="7" s="1"/>
  <c r="I20" i="7"/>
  <c r="I18" i="7"/>
  <c r="E12" i="7"/>
  <c r="F6" i="7"/>
  <c r="F7" i="7" s="1"/>
  <c r="E6" i="7"/>
  <c r="D6" i="7"/>
  <c r="B6" i="7"/>
  <c r="B7" i="7" s="1"/>
  <c r="D7" i="7"/>
  <c r="J4" i="7"/>
  <c r="C35" i="6"/>
  <c r="D35" i="6"/>
  <c r="E35" i="6"/>
  <c r="F35" i="6"/>
  <c r="B35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B29" i="6"/>
  <c r="C19" i="6"/>
  <c r="D19" i="6"/>
  <c r="E19" i="6"/>
  <c r="F19" i="6"/>
  <c r="G19" i="6"/>
  <c r="H19" i="6"/>
  <c r="B19" i="6"/>
  <c r="C5" i="6"/>
  <c r="D5" i="6"/>
  <c r="E5" i="6"/>
  <c r="F5" i="6"/>
  <c r="G5" i="6"/>
  <c r="H5" i="6"/>
  <c r="I5" i="6"/>
  <c r="B5" i="6"/>
  <c r="G34" i="6"/>
  <c r="R28" i="6"/>
  <c r="H22" i="6"/>
  <c r="H23" i="6" s="1"/>
  <c r="G22" i="6"/>
  <c r="G23" i="6" s="1"/>
  <c r="F22" i="6"/>
  <c r="F23" i="6" s="1"/>
  <c r="E22" i="6"/>
  <c r="E23" i="6" s="1"/>
  <c r="D22" i="6"/>
  <c r="D23" i="6" s="1"/>
  <c r="C22" i="6"/>
  <c r="C23" i="6" s="1"/>
  <c r="B22" i="6"/>
  <c r="B23" i="6" s="1"/>
  <c r="I20" i="6"/>
  <c r="I18" i="6"/>
  <c r="E12" i="6"/>
  <c r="F6" i="6"/>
  <c r="F7" i="6" s="1"/>
  <c r="E6" i="6"/>
  <c r="D6" i="6"/>
  <c r="B6" i="6"/>
  <c r="B7" i="6" s="1"/>
  <c r="E7" i="6"/>
  <c r="D7" i="6"/>
  <c r="J4" i="6"/>
  <c r="C35" i="5"/>
  <c r="D35" i="5"/>
  <c r="E35" i="5"/>
  <c r="F35" i="5"/>
  <c r="B35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B29" i="5"/>
  <c r="R28" i="5"/>
  <c r="C19" i="5"/>
  <c r="D19" i="5"/>
  <c r="E19" i="5"/>
  <c r="F19" i="5"/>
  <c r="G19" i="5"/>
  <c r="H19" i="5"/>
  <c r="B19" i="5"/>
  <c r="C5" i="5"/>
  <c r="D5" i="5"/>
  <c r="D7" i="5" s="1"/>
  <c r="E5" i="5"/>
  <c r="F5" i="5"/>
  <c r="G5" i="5"/>
  <c r="H5" i="5"/>
  <c r="I5" i="5"/>
  <c r="B5" i="5"/>
  <c r="G34" i="5"/>
  <c r="H22" i="5"/>
  <c r="H23" i="5" s="1"/>
  <c r="G22" i="5"/>
  <c r="G23" i="5" s="1"/>
  <c r="F22" i="5"/>
  <c r="F23" i="5" s="1"/>
  <c r="E22" i="5"/>
  <c r="E23" i="5" s="1"/>
  <c r="D22" i="5"/>
  <c r="D23" i="5" s="1"/>
  <c r="C22" i="5"/>
  <c r="C23" i="5" s="1"/>
  <c r="B22" i="5"/>
  <c r="B23" i="5" s="1"/>
  <c r="I20" i="5"/>
  <c r="I18" i="5"/>
  <c r="E12" i="5"/>
  <c r="F6" i="5"/>
  <c r="F7" i="5" s="1"/>
  <c r="E6" i="5"/>
  <c r="D6" i="5"/>
  <c r="B6" i="5"/>
  <c r="B7" i="5" s="1"/>
  <c r="E7" i="5"/>
  <c r="J4" i="5"/>
  <c r="C35" i="4"/>
  <c r="D35" i="4"/>
  <c r="E35" i="4"/>
  <c r="F35" i="4"/>
  <c r="B35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B29" i="4"/>
  <c r="C19" i="4"/>
  <c r="D19" i="4"/>
  <c r="E19" i="4"/>
  <c r="F19" i="4"/>
  <c r="G19" i="4"/>
  <c r="H19" i="4"/>
  <c r="B19" i="4"/>
  <c r="C5" i="4"/>
  <c r="D5" i="4"/>
  <c r="D7" i="4" s="1"/>
  <c r="E5" i="4"/>
  <c r="F5" i="4"/>
  <c r="G5" i="4"/>
  <c r="H5" i="4"/>
  <c r="I5" i="4"/>
  <c r="B5" i="4"/>
  <c r="G34" i="4"/>
  <c r="R28" i="4"/>
  <c r="H22" i="4"/>
  <c r="H23" i="4" s="1"/>
  <c r="G22" i="4"/>
  <c r="G23" i="4" s="1"/>
  <c r="F22" i="4"/>
  <c r="F23" i="4" s="1"/>
  <c r="E22" i="4"/>
  <c r="E23" i="4" s="1"/>
  <c r="D22" i="4"/>
  <c r="D23" i="4" s="1"/>
  <c r="C22" i="4"/>
  <c r="C23" i="4" s="1"/>
  <c r="B22" i="4"/>
  <c r="B23" i="4" s="1"/>
  <c r="H21" i="4"/>
  <c r="G21" i="4"/>
  <c r="F21" i="4"/>
  <c r="E21" i="4"/>
  <c r="D21" i="4"/>
  <c r="C21" i="4"/>
  <c r="B21" i="4"/>
  <c r="I20" i="4"/>
  <c r="I18" i="4"/>
  <c r="D13" i="4"/>
  <c r="C13" i="4"/>
  <c r="B13" i="4"/>
  <c r="E12" i="4"/>
  <c r="F6" i="4"/>
  <c r="F7" i="4" s="1"/>
  <c r="E6" i="4"/>
  <c r="D6" i="4"/>
  <c r="B6" i="4"/>
  <c r="B7" i="4" s="1"/>
  <c r="E7" i="4"/>
  <c r="J4" i="4"/>
  <c r="C35" i="3"/>
  <c r="D35" i="3"/>
  <c r="E35" i="3"/>
  <c r="F35" i="3"/>
  <c r="B35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B29" i="3"/>
  <c r="C19" i="3"/>
  <c r="D19" i="3"/>
  <c r="E19" i="3"/>
  <c r="F19" i="3"/>
  <c r="I19" i="3" s="1"/>
  <c r="G19" i="3"/>
  <c r="H19" i="3"/>
  <c r="B19" i="3"/>
  <c r="C5" i="3"/>
  <c r="D5" i="3"/>
  <c r="D7" i="3" s="1"/>
  <c r="E5" i="3"/>
  <c r="E7" i="3" s="1"/>
  <c r="F5" i="3"/>
  <c r="G5" i="3"/>
  <c r="H5" i="3"/>
  <c r="I5" i="3"/>
  <c r="B5" i="3"/>
  <c r="G34" i="3"/>
  <c r="R28" i="3"/>
  <c r="H22" i="3"/>
  <c r="H23" i="3" s="1"/>
  <c r="G22" i="3"/>
  <c r="G23" i="3" s="1"/>
  <c r="F22" i="3"/>
  <c r="F23" i="3" s="1"/>
  <c r="E22" i="3"/>
  <c r="E23" i="3" s="1"/>
  <c r="D22" i="3"/>
  <c r="D23" i="3" s="1"/>
  <c r="C22" i="3"/>
  <c r="C23" i="3" s="1"/>
  <c r="B22" i="3"/>
  <c r="B23" i="3" s="1"/>
  <c r="I20" i="3"/>
  <c r="I18" i="3"/>
  <c r="E12" i="3"/>
  <c r="F6" i="3"/>
  <c r="F7" i="3" s="1"/>
  <c r="E6" i="3"/>
  <c r="D6" i="3"/>
  <c r="B6" i="3"/>
  <c r="B7" i="3" s="1"/>
  <c r="J4" i="3"/>
  <c r="J6" i="8" l="1"/>
  <c r="B7" i="8"/>
  <c r="J7" i="8" s="1"/>
  <c r="I22" i="7"/>
  <c r="I19" i="6"/>
  <c r="J6" i="4"/>
  <c r="I22" i="4"/>
  <c r="G35" i="8"/>
  <c r="R29" i="8"/>
  <c r="I19" i="8"/>
  <c r="I22" i="8"/>
  <c r="E13" i="8"/>
  <c r="J5" i="8"/>
  <c r="I23" i="8"/>
  <c r="G35" i="7"/>
  <c r="R29" i="7"/>
  <c r="I21" i="7"/>
  <c r="I19" i="7"/>
  <c r="E13" i="7"/>
  <c r="J6" i="7"/>
  <c r="J5" i="7"/>
  <c r="I23" i="7"/>
  <c r="J7" i="7"/>
  <c r="G35" i="6"/>
  <c r="R29" i="6"/>
  <c r="I21" i="6"/>
  <c r="I22" i="6"/>
  <c r="E13" i="6"/>
  <c r="J6" i="6"/>
  <c r="J5" i="6"/>
  <c r="J7" i="6"/>
  <c r="I23" i="6"/>
  <c r="G35" i="5"/>
  <c r="R29" i="5"/>
  <c r="I21" i="5"/>
  <c r="I22" i="5"/>
  <c r="I19" i="5"/>
  <c r="E13" i="5"/>
  <c r="J6" i="5"/>
  <c r="J5" i="5"/>
  <c r="J7" i="5"/>
  <c r="I23" i="5"/>
  <c r="G35" i="4"/>
  <c r="R29" i="4"/>
  <c r="I21" i="4"/>
  <c r="I19" i="4"/>
  <c r="E13" i="4"/>
  <c r="J5" i="4"/>
  <c r="J7" i="4"/>
  <c r="I23" i="4"/>
  <c r="G35" i="3"/>
  <c r="R29" i="3"/>
  <c r="I22" i="3"/>
  <c r="I21" i="3"/>
  <c r="I23" i="3"/>
  <c r="E13" i="3"/>
  <c r="J5" i="3"/>
  <c r="J6" i="3"/>
  <c r="J7" i="3"/>
  <c r="G34" i="2"/>
  <c r="R28" i="2"/>
  <c r="H22" i="2"/>
  <c r="H23" i="2" s="1"/>
  <c r="G22" i="2"/>
  <c r="G23" i="2" s="1"/>
  <c r="F22" i="2"/>
  <c r="F23" i="2" s="1"/>
  <c r="E22" i="2"/>
  <c r="E23" i="2" s="1"/>
  <c r="D22" i="2"/>
  <c r="D23" i="2" s="1"/>
  <c r="C22" i="2"/>
  <c r="C23" i="2" s="1"/>
  <c r="B22" i="2"/>
  <c r="B23" i="2" s="1"/>
  <c r="I20" i="2"/>
  <c r="I18" i="2"/>
  <c r="E12" i="2"/>
  <c r="F6" i="2"/>
  <c r="F7" i="2" s="1"/>
  <c r="E6" i="2"/>
  <c r="D6" i="2"/>
  <c r="B6" i="2"/>
  <c r="B7" i="2" s="1"/>
  <c r="E7" i="2"/>
  <c r="D7" i="2"/>
  <c r="J4" i="2"/>
  <c r="G35" i="2" l="1"/>
  <c r="I22" i="2"/>
  <c r="R29" i="2"/>
  <c r="I21" i="2"/>
  <c r="I19" i="2"/>
  <c r="E13" i="2"/>
  <c r="J5" i="2"/>
  <c r="J6" i="2"/>
  <c r="I23" i="2"/>
  <c r="J7" i="2"/>
  <c r="J4" i="1"/>
  <c r="B5" i="1"/>
  <c r="C5" i="1"/>
  <c r="D5" i="1"/>
  <c r="D7" i="1" s="1"/>
  <c r="E5" i="1"/>
  <c r="E7" i="1" s="1"/>
  <c r="F5" i="1"/>
  <c r="G5" i="1"/>
  <c r="H5" i="1"/>
  <c r="I5" i="1"/>
  <c r="B6" i="1"/>
  <c r="D6" i="1"/>
  <c r="E6" i="1"/>
  <c r="F6" i="1"/>
  <c r="F7" i="1" s="1"/>
  <c r="B7" i="1"/>
  <c r="E12" i="1"/>
  <c r="B13" i="1"/>
  <c r="C13" i="1"/>
  <c r="D13" i="1"/>
  <c r="I18" i="1"/>
  <c r="B19" i="1"/>
  <c r="C19" i="1"/>
  <c r="D19" i="1"/>
  <c r="E19" i="1"/>
  <c r="F19" i="1"/>
  <c r="G19" i="1"/>
  <c r="H19" i="1"/>
  <c r="I20" i="1"/>
  <c r="B21" i="1"/>
  <c r="C21" i="1"/>
  <c r="D21" i="1"/>
  <c r="E21" i="1"/>
  <c r="F21" i="1"/>
  <c r="G21" i="1"/>
  <c r="H21" i="1"/>
  <c r="B22" i="1"/>
  <c r="B23" i="1" s="1"/>
  <c r="C22" i="1"/>
  <c r="C23" i="1" s="1"/>
  <c r="D22" i="1"/>
  <c r="D23" i="1" s="1"/>
  <c r="E22" i="1"/>
  <c r="E23" i="1" s="1"/>
  <c r="F22" i="1"/>
  <c r="F23" i="1" s="1"/>
  <c r="G22" i="1"/>
  <c r="H22" i="1"/>
  <c r="H23" i="1" s="1"/>
  <c r="G23" i="1"/>
  <c r="R28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G34" i="1"/>
  <c r="B35" i="1"/>
  <c r="C35" i="1"/>
  <c r="D35" i="1"/>
  <c r="E35" i="1"/>
  <c r="F35" i="1"/>
  <c r="E13" i="1" l="1"/>
  <c r="R29" i="1"/>
  <c r="I22" i="1"/>
  <c r="I19" i="1"/>
  <c r="G35" i="1"/>
  <c r="I21" i="1"/>
  <c r="I23" i="1"/>
  <c r="J7" i="1"/>
  <c r="J6" i="1"/>
  <c r="J5" i="1"/>
</calcChain>
</file>

<file path=xl/sharedStrings.xml><?xml version="1.0" encoding="utf-8"?>
<sst xmlns="http://schemas.openxmlformats.org/spreadsheetml/2006/main" count="1430" uniqueCount="49">
  <si>
    <t>合計</t>
    <phoneticPr fontId="4" type="noConversion"/>
  </si>
  <si>
    <t>其他</t>
  </si>
  <si>
    <t>%</t>
  </si>
  <si>
    <t>人</t>
  </si>
  <si>
    <t>普通</t>
    <phoneticPr fontId="4" type="noConversion"/>
  </si>
  <si>
    <t>非常不滿意</t>
    <phoneticPr fontId="4" type="noConversion"/>
  </si>
  <si>
    <t>不滿意</t>
    <phoneticPr fontId="4" type="noConversion"/>
  </si>
  <si>
    <t>滿意</t>
    <phoneticPr fontId="4" type="noConversion"/>
  </si>
  <si>
    <t>非常滿意</t>
    <phoneticPr fontId="4" type="noConversion"/>
  </si>
  <si>
    <t>司法、法律與公共安全類</t>
  </si>
  <si>
    <t>休閒與觀光旅遊類</t>
  </si>
  <si>
    <t>個人及社會服務類</t>
  </si>
  <si>
    <t>教育與訓練類</t>
  </si>
  <si>
    <t>政府公共事務類</t>
  </si>
  <si>
    <t>行銷與銷售類</t>
  </si>
  <si>
    <t>企業經營管理類</t>
  </si>
  <si>
    <t>金融財務類</t>
  </si>
  <si>
    <t>資訊科技類</t>
  </si>
  <si>
    <t>藝文與影音傳播類</t>
  </si>
  <si>
    <t>醫療保健類</t>
  </si>
  <si>
    <t>天然資源、食品與農業類</t>
  </si>
  <si>
    <t>物流運輸類</t>
  </si>
  <si>
    <t>科學、技術、工程、數學類</t>
  </si>
  <si>
    <t>製造類</t>
  </si>
  <si>
    <t>建築營造類</t>
  </si>
  <si>
    <t>部份工時</t>
    <phoneticPr fontId="4" type="noConversion"/>
  </si>
  <si>
    <t>全職</t>
    <phoneticPr fontId="4" type="noConversion"/>
  </si>
  <si>
    <t>自由工作者</t>
    <phoneticPr fontId="4" type="noConversion"/>
  </si>
  <si>
    <t>創業</t>
    <phoneticPr fontId="4" type="noConversion"/>
  </si>
  <si>
    <t>非營利機構</t>
    <phoneticPr fontId="4" type="noConversion"/>
  </si>
  <si>
    <t>學校</t>
    <phoneticPr fontId="4" type="noConversion"/>
  </si>
  <si>
    <t>政府部門</t>
    <phoneticPr fontId="4" type="noConversion"/>
  </si>
  <si>
    <t>企業</t>
    <phoneticPr fontId="4" type="noConversion"/>
  </si>
  <si>
    <t>公務人員</t>
    <phoneticPr fontId="4" type="noConversion"/>
  </si>
  <si>
    <t>證照</t>
    <phoneticPr fontId="4" type="noConversion"/>
  </si>
  <si>
    <t>出國留學</t>
    <phoneticPr fontId="2" type="noConversion"/>
  </si>
  <si>
    <t xml:space="preserve"> </t>
    <phoneticPr fontId="4" type="noConversion"/>
  </si>
  <si>
    <t>家管/料理家務者</t>
    <phoneticPr fontId="4" type="noConversion"/>
  </si>
  <si>
    <t>尋找工作中</t>
    <phoneticPr fontId="4" type="noConversion"/>
  </si>
  <si>
    <t>準備考試</t>
    <phoneticPr fontId="4" type="noConversion"/>
  </si>
  <si>
    <t>全職工作</t>
    <phoneticPr fontId="4" type="noConversion"/>
  </si>
  <si>
    <t>進修中</t>
    <phoneticPr fontId="4" type="noConversion"/>
  </si>
  <si>
    <t>服役中或等待服役中</t>
    <phoneticPr fontId="4" type="noConversion"/>
  </si>
  <si>
    <t>就業</t>
    <phoneticPr fontId="4" type="noConversion"/>
  </si>
  <si>
    <t>1、目前的工作狀況為何？</t>
    <phoneticPr fontId="4" type="noConversion"/>
  </si>
  <si>
    <t>2、目前未就業的原因-準備何種類別考試?</t>
    <phoneticPr fontId="4" type="noConversion"/>
  </si>
  <si>
    <t>3、任職的機構性質：</t>
    <phoneticPr fontId="4" type="noConversion"/>
  </si>
  <si>
    <t>4、現在工作職業類型：</t>
    <phoneticPr fontId="4" type="noConversion"/>
  </si>
  <si>
    <t>5、對目前工作的整體滿意度為何？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</si>
</sst>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b/>
      <sz val="12"/>
      <name val="標楷體"/>
      <family val="4"/>
      <charset val="136"/>
    </font>
    <font>
      <sz val="1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1">
      <alignment vertical="center"/>
    </xf>
    <xf numFmtId="10" fontId="3" fillId="0" borderId="1" xfId="1" applyNumberFormat="1" applyFont="1" applyBorder="1">
      <alignment vertical="center"/>
    </xf>
    <xf numFmtId="0" fontId="3" fillId="0" borderId="1" xfId="1" applyFont="1" applyBorder="1">
      <alignment vertical="center"/>
    </xf>
    <xf numFmtId="0" fontId="5" fillId="0" borderId="0" xfId="1" applyFont="1">
      <alignment vertical="center"/>
    </xf>
    <xf numFmtId="10" fontId="3" fillId="0" borderId="0" xfId="1" applyNumberFormat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shrinkToFit="1"/>
    </xf>
    <xf numFmtId="0" fontId="3" fillId="0" borderId="1" xfId="1" applyFont="1" applyBorder="1" applyAlignment="1">
      <alignment vertical="center" shrinkToFit="1"/>
    </xf>
    <xf numFmtId="0" fontId="3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5" fillId="0" borderId="1" xfId="1" applyFont="1" applyBorder="1">
      <alignment vertical="center"/>
    </xf>
    <xf numFmtId="10" fontId="3" fillId="0" borderId="0" xfId="1" applyNumberFormat="1" applyFont="1" applyBorder="1" applyAlignment="1">
      <alignment horizontal="right" vertical="center"/>
    </xf>
    <xf numFmtId="10" fontId="3" fillId="0" borderId="1" xfId="1" applyNumberFormat="1" applyFont="1" applyBorder="1" applyAlignment="1">
      <alignment horizontal="right" vertical="center"/>
    </xf>
    <xf numFmtId="0" fontId="3" fillId="0" borderId="1" xfId="1" applyFont="1" applyBorder="1" applyAlignment="1">
      <alignment horizontal="right" vertical="center"/>
    </xf>
    <xf numFmtId="10" fontId="3" fillId="0" borderId="1" xfId="1" applyNumberFormat="1" applyFont="1" applyBorder="1" applyAlignment="1">
      <alignment horizontal="center" vertical="center"/>
    </xf>
    <xf numFmtId="10" fontId="3" fillId="0" borderId="0" xfId="1" applyNumberFormat="1" applyFont="1" applyBorder="1" applyAlignment="1">
      <alignment horizontal="right" vertical="center" shrinkToFit="1"/>
    </xf>
    <xf numFmtId="0" fontId="1" fillId="0" borderId="0" xfId="1" applyBorder="1" applyAlignment="1">
      <alignment horizontal="center" vertical="center" shrinkToFit="1"/>
    </xf>
    <xf numFmtId="10" fontId="3" fillId="0" borderId="0" xfId="1" applyNumberFormat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 shrinkToFit="1"/>
    </xf>
    <xf numFmtId="10" fontId="3" fillId="0" borderId="1" xfId="1" applyNumberFormat="1" applyFont="1" applyBorder="1" applyAlignment="1">
      <alignment horizontal="right" vertical="center" shrinkToFit="1"/>
    </xf>
    <xf numFmtId="0" fontId="3" fillId="0" borderId="1" xfId="1" applyFont="1" applyBorder="1" applyAlignment="1">
      <alignment horizontal="right"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0" xfId="1" applyFont="1">
      <alignment vertical="center"/>
    </xf>
    <xf numFmtId="0" fontId="3" fillId="0" borderId="1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  <xf numFmtId="10" fontId="3" fillId="0" borderId="4" xfId="1" applyNumberFormat="1" applyFont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wrapText="1" shrinkToFit="1"/>
    </xf>
    <xf numFmtId="0" fontId="3" fillId="0" borderId="5" xfId="1" applyFont="1" applyBorder="1" applyAlignment="1">
      <alignment horizontal="center" vertical="center" wrapText="1" shrinkToFit="1"/>
    </xf>
  </cellXfs>
  <cellStyles count="3">
    <cellStyle name="一般" xfId="0" builtinId="0"/>
    <cellStyle name="一般 2" xfId="1"/>
    <cellStyle name="一般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workbookViewId="0"/>
  </sheetViews>
  <sheetFormatPr defaultColWidth="9" defaultRowHeight="16.2"/>
  <cols>
    <col min="1" max="1" width="9.6640625" style="1" customWidth="1"/>
    <col min="2" max="2" width="9.6640625" style="1" bestFit="1" customWidth="1"/>
    <col min="3" max="5" width="9" style="1"/>
    <col min="6" max="6" width="9.33203125" style="1" bestFit="1" customWidth="1"/>
    <col min="7" max="16384" width="9" style="1"/>
  </cols>
  <sheetData>
    <row r="1" spans="1:10">
      <c r="A1" s="4" t="s">
        <v>44</v>
      </c>
      <c r="B1" s="24"/>
      <c r="C1" s="24"/>
    </row>
    <row r="2" spans="1:10">
      <c r="A2" s="36"/>
      <c r="B2" s="41" t="s">
        <v>43</v>
      </c>
      <c r="C2" s="41"/>
      <c r="D2" s="42" t="s">
        <v>42</v>
      </c>
      <c r="E2" s="31" t="s">
        <v>41</v>
      </c>
      <c r="F2" s="33" t="s">
        <v>1</v>
      </c>
      <c r="G2" s="34"/>
      <c r="H2" s="34"/>
      <c r="I2" s="35"/>
      <c r="J2" s="36" t="s">
        <v>0</v>
      </c>
    </row>
    <row r="3" spans="1:10">
      <c r="A3" s="37"/>
      <c r="B3" s="8" t="s">
        <v>40</v>
      </c>
      <c r="C3" s="8" t="s">
        <v>25</v>
      </c>
      <c r="D3" s="43"/>
      <c r="E3" s="32"/>
      <c r="F3" s="8" t="s">
        <v>39</v>
      </c>
      <c r="G3" s="8" t="s">
        <v>38</v>
      </c>
      <c r="H3" s="8" t="s">
        <v>37</v>
      </c>
      <c r="I3" s="8" t="s">
        <v>1</v>
      </c>
      <c r="J3" s="37"/>
    </row>
    <row r="4" spans="1:10">
      <c r="A4" s="8" t="s">
        <v>3</v>
      </c>
      <c r="B4" s="22">
        <v>682</v>
      </c>
      <c r="C4" s="22">
        <v>20</v>
      </c>
      <c r="D4" s="22">
        <v>10</v>
      </c>
      <c r="E4" s="22">
        <v>6</v>
      </c>
      <c r="F4" s="22">
        <v>7</v>
      </c>
      <c r="G4" s="22">
        <v>17</v>
      </c>
      <c r="H4" s="22">
        <v>23</v>
      </c>
      <c r="I4" s="22">
        <v>11</v>
      </c>
      <c r="J4" s="22">
        <f>SUM(B4:I4)</f>
        <v>776</v>
      </c>
    </row>
    <row r="5" spans="1:10">
      <c r="A5" s="8" t="s">
        <v>2</v>
      </c>
      <c r="B5" s="21">
        <f t="shared" ref="B5:I5" si="0">B4/776</f>
        <v>0.87886597938144329</v>
      </c>
      <c r="C5" s="21">
        <f t="shared" si="0"/>
        <v>2.5773195876288658E-2</v>
      </c>
      <c r="D5" s="21">
        <f t="shared" si="0"/>
        <v>1.2886597938144329E-2</v>
      </c>
      <c r="E5" s="21">
        <f t="shared" si="0"/>
        <v>7.7319587628865982E-3</v>
      </c>
      <c r="F5" s="21">
        <f t="shared" si="0"/>
        <v>9.0206185567010301E-3</v>
      </c>
      <c r="G5" s="21">
        <f t="shared" si="0"/>
        <v>2.1907216494845359E-2</v>
      </c>
      <c r="H5" s="21">
        <f t="shared" si="0"/>
        <v>2.9639175257731958E-2</v>
      </c>
      <c r="I5" s="21">
        <f t="shared" si="0"/>
        <v>1.4175257731958763E-2</v>
      </c>
      <c r="J5" s="21">
        <f>SUM(B5:I5)</f>
        <v>0.99999999999999989</v>
      </c>
    </row>
    <row r="6" spans="1:10">
      <c r="A6" s="8" t="s">
        <v>3</v>
      </c>
      <c r="B6" s="33">
        <f>SUM(B4:C4)</f>
        <v>702</v>
      </c>
      <c r="C6" s="35"/>
      <c r="D6" s="22">
        <f>D4</f>
        <v>10</v>
      </c>
      <c r="E6" s="22">
        <f>E4</f>
        <v>6</v>
      </c>
      <c r="F6" s="33">
        <f>SUM(F4:I4)</f>
        <v>58</v>
      </c>
      <c r="G6" s="34"/>
      <c r="H6" s="34"/>
      <c r="I6" s="35"/>
      <c r="J6" s="22">
        <f>SUM(B6:I6)</f>
        <v>776</v>
      </c>
    </row>
    <row r="7" spans="1:10">
      <c r="A7" s="8" t="s">
        <v>2</v>
      </c>
      <c r="B7" s="38">
        <f>B6/776</f>
        <v>0.90463917525773196</v>
      </c>
      <c r="C7" s="40"/>
      <c r="D7" s="21">
        <f>D5</f>
        <v>1.2886597938144329E-2</v>
      </c>
      <c r="E7" s="21">
        <f>E5</f>
        <v>7.7319587628865982E-3</v>
      </c>
      <c r="F7" s="38">
        <f>F6/776</f>
        <v>7.4742268041237112E-2</v>
      </c>
      <c r="G7" s="39"/>
      <c r="H7" s="39"/>
      <c r="I7" s="40"/>
      <c r="J7" s="21">
        <f>SUM(B7:I7)</f>
        <v>0.99999999999999989</v>
      </c>
    </row>
    <row r="8" spans="1:10">
      <c r="A8" s="20"/>
      <c r="B8" s="19"/>
      <c r="C8" s="18"/>
      <c r="D8" s="17"/>
      <c r="E8" s="17"/>
      <c r="F8" s="19"/>
      <c r="G8" s="18"/>
      <c r="H8" s="18"/>
      <c r="I8" s="18"/>
      <c r="J8" s="17"/>
    </row>
    <row r="9" spans="1:10">
      <c r="F9" s="1" t="s">
        <v>36</v>
      </c>
    </row>
    <row r="10" spans="1:10">
      <c r="A10" s="4" t="s">
        <v>45</v>
      </c>
    </row>
    <row r="11" spans="1:10">
      <c r="A11" s="12"/>
      <c r="B11" s="9" t="s">
        <v>35</v>
      </c>
      <c r="C11" s="8" t="s">
        <v>34</v>
      </c>
      <c r="D11" s="8" t="s">
        <v>33</v>
      </c>
      <c r="E11" s="8" t="s">
        <v>0</v>
      </c>
    </row>
    <row r="12" spans="1:10">
      <c r="A12" s="7" t="s">
        <v>3</v>
      </c>
      <c r="B12" s="15">
        <v>2</v>
      </c>
      <c r="C12" s="3">
        <v>1</v>
      </c>
      <c r="D12" s="3">
        <v>4</v>
      </c>
      <c r="E12" s="3">
        <f>SUM(B12:D12)</f>
        <v>7</v>
      </c>
    </row>
    <row r="13" spans="1:10">
      <c r="A13" s="7" t="s">
        <v>2</v>
      </c>
      <c r="B13" s="16">
        <f>B12/7</f>
        <v>0.2857142857142857</v>
      </c>
      <c r="C13" s="16">
        <f>C12/7</f>
        <v>0.14285714285714285</v>
      </c>
      <c r="D13" s="16">
        <f>D12/7</f>
        <v>0.5714285714285714</v>
      </c>
      <c r="E13" s="2">
        <f>SUM(B13:D13)</f>
        <v>1</v>
      </c>
    </row>
    <row r="14" spans="1:10">
      <c r="A14" s="6"/>
      <c r="B14" s="5"/>
      <c r="C14" s="5"/>
      <c r="D14" s="5"/>
      <c r="E14" s="5"/>
      <c r="F14" s="5"/>
    </row>
    <row r="16" spans="1:10">
      <c r="A16" s="4" t="s">
        <v>46</v>
      </c>
    </row>
    <row r="17" spans="1:18">
      <c r="A17" s="7"/>
      <c r="B17" s="8" t="s">
        <v>32</v>
      </c>
      <c r="C17" s="8" t="s">
        <v>31</v>
      </c>
      <c r="D17" s="8" t="s">
        <v>30</v>
      </c>
      <c r="E17" s="8" t="s">
        <v>29</v>
      </c>
      <c r="F17" s="8" t="s">
        <v>28</v>
      </c>
      <c r="G17" s="8" t="s">
        <v>27</v>
      </c>
      <c r="H17" s="8" t="s">
        <v>1</v>
      </c>
      <c r="I17" s="8" t="s">
        <v>0</v>
      </c>
    </row>
    <row r="18" spans="1:18">
      <c r="A18" s="29" t="s">
        <v>26</v>
      </c>
      <c r="B18" s="15">
        <v>572</v>
      </c>
      <c r="C18" s="15">
        <v>39</v>
      </c>
      <c r="D18" s="15">
        <v>14</v>
      </c>
      <c r="E18" s="15">
        <v>10</v>
      </c>
      <c r="F18" s="15">
        <v>12</v>
      </c>
      <c r="G18" s="15">
        <v>19</v>
      </c>
      <c r="H18" s="15">
        <v>16</v>
      </c>
      <c r="I18" s="15">
        <f>SUM(B18:H18)</f>
        <v>682</v>
      </c>
    </row>
    <row r="19" spans="1:18">
      <c r="A19" s="30"/>
      <c r="B19" s="14">
        <f t="shared" ref="B19:H19" si="1">B18/682</f>
        <v>0.83870967741935487</v>
      </c>
      <c r="C19" s="14">
        <f t="shared" si="1"/>
        <v>5.7184750733137828E-2</v>
      </c>
      <c r="D19" s="14">
        <f t="shared" si="1"/>
        <v>2.0527859237536656E-2</v>
      </c>
      <c r="E19" s="14">
        <f t="shared" si="1"/>
        <v>1.466275659824047E-2</v>
      </c>
      <c r="F19" s="14">
        <f t="shared" si="1"/>
        <v>1.7595307917888565E-2</v>
      </c>
      <c r="G19" s="14">
        <f t="shared" si="1"/>
        <v>2.7859237536656891E-2</v>
      </c>
      <c r="H19" s="14">
        <f t="shared" si="1"/>
        <v>2.3460410557184751E-2</v>
      </c>
      <c r="I19" s="14">
        <f>SUM(B19:H19)</f>
        <v>0.99999999999999989</v>
      </c>
    </row>
    <row r="20" spans="1:18">
      <c r="A20" s="29" t="s">
        <v>25</v>
      </c>
      <c r="B20" s="15">
        <v>10</v>
      </c>
      <c r="C20" s="15">
        <v>0</v>
      </c>
      <c r="D20" s="15">
        <v>2</v>
      </c>
      <c r="E20" s="15">
        <v>2</v>
      </c>
      <c r="F20" s="15">
        <v>0</v>
      </c>
      <c r="G20" s="15">
        <v>5</v>
      </c>
      <c r="H20" s="15">
        <v>1</v>
      </c>
      <c r="I20" s="15">
        <f>SUM(B20:H20)</f>
        <v>20</v>
      </c>
    </row>
    <row r="21" spans="1:18">
      <c r="A21" s="30"/>
      <c r="B21" s="14">
        <f t="shared" ref="B21:H21" si="2">B20/20</f>
        <v>0.5</v>
      </c>
      <c r="C21" s="14">
        <f t="shared" si="2"/>
        <v>0</v>
      </c>
      <c r="D21" s="14">
        <f t="shared" si="2"/>
        <v>0.1</v>
      </c>
      <c r="E21" s="14">
        <f t="shared" si="2"/>
        <v>0.1</v>
      </c>
      <c r="F21" s="14">
        <f t="shared" si="2"/>
        <v>0</v>
      </c>
      <c r="G21" s="14">
        <f t="shared" si="2"/>
        <v>0.25</v>
      </c>
      <c r="H21" s="14">
        <f t="shared" si="2"/>
        <v>0.05</v>
      </c>
      <c r="I21" s="14">
        <f>SUM(B21:H21)</f>
        <v>1</v>
      </c>
    </row>
    <row r="22" spans="1:18">
      <c r="A22" s="29" t="s">
        <v>0</v>
      </c>
      <c r="B22" s="15">
        <f t="shared" ref="B22:I22" si="3">SUM(B18+B20)</f>
        <v>582</v>
      </c>
      <c r="C22" s="15">
        <f t="shared" si="3"/>
        <v>39</v>
      </c>
      <c r="D22" s="15">
        <f t="shared" si="3"/>
        <v>16</v>
      </c>
      <c r="E22" s="15">
        <f t="shared" si="3"/>
        <v>12</v>
      </c>
      <c r="F22" s="15">
        <f t="shared" si="3"/>
        <v>12</v>
      </c>
      <c r="G22" s="15">
        <f t="shared" si="3"/>
        <v>24</v>
      </c>
      <c r="H22" s="15">
        <f t="shared" si="3"/>
        <v>17</v>
      </c>
      <c r="I22" s="15">
        <f t="shared" si="3"/>
        <v>702</v>
      </c>
    </row>
    <row r="23" spans="1:18">
      <c r="A23" s="30"/>
      <c r="B23" s="14">
        <f t="shared" ref="B23:H23" si="4">B22/702</f>
        <v>0.82905982905982911</v>
      </c>
      <c r="C23" s="14">
        <f t="shared" si="4"/>
        <v>5.5555555555555552E-2</v>
      </c>
      <c r="D23" s="14">
        <f t="shared" si="4"/>
        <v>2.2792022792022793E-2</v>
      </c>
      <c r="E23" s="14">
        <f t="shared" si="4"/>
        <v>1.7094017094017096E-2</v>
      </c>
      <c r="F23" s="14">
        <f t="shared" si="4"/>
        <v>1.7094017094017096E-2</v>
      </c>
      <c r="G23" s="14">
        <f t="shared" si="4"/>
        <v>3.4188034188034191E-2</v>
      </c>
      <c r="H23" s="14">
        <f t="shared" si="4"/>
        <v>2.4216524216524215E-2</v>
      </c>
      <c r="I23" s="14">
        <f>SUM(B23:H23)</f>
        <v>1.0000000000000002</v>
      </c>
    </row>
    <row r="24" spans="1:18">
      <c r="A24" s="6"/>
      <c r="B24" s="13"/>
      <c r="C24" s="13"/>
      <c r="D24" s="13"/>
      <c r="E24" s="13"/>
      <c r="F24" s="13"/>
      <c r="G24" s="13"/>
      <c r="H24" s="13"/>
      <c r="I24" s="13"/>
    </row>
    <row r="26" spans="1:18">
      <c r="A26" s="4" t="s">
        <v>47</v>
      </c>
    </row>
    <row r="27" spans="1:18" ht="55.2">
      <c r="A27" s="3"/>
      <c r="B27" s="11" t="s">
        <v>24</v>
      </c>
      <c r="C27" s="11" t="s">
        <v>23</v>
      </c>
      <c r="D27" s="11" t="s">
        <v>22</v>
      </c>
      <c r="E27" s="11" t="s">
        <v>21</v>
      </c>
      <c r="F27" s="11" t="s">
        <v>20</v>
      </c>
      <c r="G27" s="11" t="s">
        <v>19</v>
      </c>
      <c r="H27" s="11" t="s">
        <v>18</v>
      </c>
      <c r="I27" s="11" t="s">
        <v>17</v>
      </c>
      <c r="J27" s="11" t="s">
        <v>16</v>
      </c>
      <c r="K27" s="11" t="s">
        <v>15</v>
      </c>
      <c r="L27" s="11" t="s">
        <v>14</v>
      </c>
      <c r="M27" s="11" t="s">
        <v>13</v>
      </c>
      <c r="N27" s="11" t="s">
        <v>12</v>
      </c>
      <c r="O27" s="11" t="s">
        <v>11</v>
      </c>
      <c r="P27" s="11" t="s">
        <v>10</v>
      </c>
      <c r="Q27" s="11" t="s">
        <v>9</v>
      </c>
      <c r="R27" s="11" t="s">
        <v>0</v>
      </c>
    </row>
    <row r="28" spans="1:18">
      <c r="A28" s="7" t="s">
        <v>3</v>
      </c>
      <c r="B28" s="3">
        <v>55</v>
      </c>
      <c r="C28" s="3">
        <v>55</v>
      </c>
      <c r="D28" s="3">
        <v>142</v>
      </c>
      <c r="E28" s="3">
        <v>32</v>
      </c>
      <c r="F28" s="3">
        <v>8</v>
      </c>
      <c r="G28" s="3">
        <v>4</v>
      </c>
      <c r="H28" s="3">
        <v>67</v>
      </c>
      <c r="I28" s="3">
        <v>53</v>
      </c>
      <c r="J28" s="3">
        <v>18</v>
      </c>
      <c r="K28" s="3">
        <v>14</v>
      </c>
      <c r="L28" s="3">
        <v>70</v>
      </c>
      <c r="M28" s="3">
        <v>28</v>
      </c>
      <c r="N28" s="3">
        <v>15</v>
      </c>
      <c r="O28" s="3">
        <v>13</v>
      </c>
      <c r="P28" s="3">
        <v>120</v>
      </c>
      <c r="Q28" s="3">
        <v>8</v>
      </c>
      <c r="R28" s="3">
        <f>SUM(B28:Q28)</f>
        <v>702</v>
      </c>
    </row>
    <row r="29" spans="1:18">
      <c r="A29" s="7" t="s">
        <v>2</v>
      </c>
      <c r="B29" s="2">
        <f t="shared" ref="B29:Q29" si="5">B28/702</f>
        <v>7.8347578347578342E-2</v>
      </c>
      <c r="C29" s="2">
        <f t="shared" si="5"/>
        <v>7.8347578347578342E-2</v>
      </c>
      <c r="D29" s="2">
        <f t="shared" si="5"/>
        <v>0.20227920227920229</v>
      </c>
      <c r="E29" s="2">
        <f t="shared" si="5"/>
        <v>4.5584045584045586E-2</v>
      </c>
      <c r="F29" s="2">
        <f t="shared" si="5"/>
        <v>1.1396011396011397E-2</v>
      </c>
      <c r="G29" s="2">
        <f t="shared" si="5"/>
        <v>5.6980056980056983E-3</v>
      </c>
      <c r="H29" s="2">
        <f t="shared" si="5"/>
        <v>9.5441595441595445E-2</v>
      </c>
      <c r="I29" s="2">
        <f t="shared" si="5"/>
        <v>7.5498575498575499E-2</v>
      </c>
      <c r="J29" s="2">
        <f t="shared" si="5"/>
        <v>2.564102564102564E-2</v>
      </c>
      <c r="K29" s="2">
        <f t="shared" si="5"/>
        <v>1.9943019943019943E-2</v>
      </c>
      <c r="L29" s="2">
        <f t="shared" si="5"/>
        <v>9.9715099715099717E-2</v>
      </c>
      <c r="M29" s="2">
        <f t="shared" si="5"/>
        <v>3.9886039886039885E-2</v>
      </c>
      <c r="N29" s="2">
        <f t="shared" si="5"/>
        <v>2.1367521367521368E-2</v>
      </c>
      <c r="O29" s="2">
        <f t="shared" si="5"/>
        <v>1.8518518518518517E-2</v>
      </c>
      <c r="P29" s="2">
        <f t="shared" si="5"/>
        <v>0.17094017094017094</v>
      </c>
      <c r="Q29" s="2">
        <f t="shared" si="5"/>
        <v>1.1396011396011397E-2</v>
      </c>
      <c r="R29" s="2">
        <f>SUM(B29:Q29)</f>
        <v>1.0000000000000002</v>
      </c>
    </row>
    <row r="30" spans="1:18">
      <c r="A30" s="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2" spans="1:18">
      <c r="A32" s="4" t="s">
        <v>48</v>
      </c>
    </row>
    <row r="33" spans="1:7">
      <c r="A33" s="3"/>
      <c r="B33" s="8" t="s">
        <v>8</v>
      </c>
      <c r="C33" s="8" t="s">
        <v>7</v>
      </c>
      <c r="D33" s="8" t="s">
        <v>4</v>
      </c>
      <c r="E33" s="8" t="s">
        <v>6</v>
      </c>
      <c r="F33" s="8" t="s">
        <v>5</v>
      </c>
      <c r="G33" s="8" t="s">
        <v>0</v>
      </c>
    </row>
    <row r="34" spans="1:7">
      <c r="A34" s="7" t="s">
        <v>3</v>
      </c>
      <c r="B34" s="3">
        <v>61</v>
      </c>
      <c r="C34" s="3">
        <v>238</v>
      </c>
      <c r="D34" s="3">
        <v>395</v>
      </c>
      <c r="E34" s="3">
        <v>7</v>
      </c>
      <c r="F34" s="3">
        <v>1</v>
      </c>
      <c r="G34" s="3">
        <f>SUM(B34:F34)</f>
        <v>702</v>
      </c>
    </row>
    <row r="35" spans="1:7">
      <c r="A35" s="7" t="s">
        <v>2</v>
      </c>
      <c r="B35" s="2">
        <f>B34/702</f>
        <v>8.68945868945869E-2</v>
      </c>
      <c r="C35" s="2">
        <f>C34/702</f>
        <v>0.33903133903133903</v>
      </c>
      <c r="D35" s="2">
        <f>D34/702</f>
        <v>0.56267806267806264</v>
      </c>
      <c r="E35" s="2">
        <f>E34/702</f>
        <v>9.9715099715099714E-3</v>
      </c>
      <c r="F35" s="2">
        <f>F34/702</f>
        <v>1.4245014245014246E-3</v>
      </c>
      <c r="G35" s="2">
        <f>SUM(B35:F35)</f>
        <v>1</v>
      </c>
    </row>
    <row r="36" spans="1:7">
      <c r="A36" s="6"/>
      <c r="B36" s="5"/>
      <c r="C36" s="5"/>
      <c r="D36" s="5"/>
      <c r="E36" s="5"/>
      <c r="F36" s="5"/>
      <c r="G36" s="5"/>
    </row>
  </sheetData>
  <mergeCells count="13">
    <mergeCell ref="A18:A19"/>
    <mergeCell ref="A20:A21"/>
    <mergeCell ref="A22:A23"/>
    <mergeCell ref="A2:A3"/>
    <mergeCell ref="B2:C2"/>
    <mergeCell ref="D2:D3"/>
    <mergeCell ref="B6:C6"/>
    <mergeCell ref="B7:C7"/>
    <mergeCell ref="E2:E3"/>
    <mergeCell ref="F2:I2"/>
    <mergeCell ref="J2:J3"/>
    <mergeCell ref="F6:I6"/>
    <mergeCell ref="F7:I7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77734375" style="1" customWidth="1"/>
    <col min="2" max="2" width="9.6640625" style="1" bestFit="1" customWidth="1"/>
    <col min="3" max="5" width="9" style="1"/>
    <col min="6" max="6" width="9.33203125" style="1" bestFit="1" customWidth="1"/>
    <col min="7" max="16384" width="9" style="1"/>
  </cols>
  <sheetData>
    <row r="1" spans="1:10">
      <c r="A1" s="4" t="s">
        <v>44</v>
      </c>
      <c r="B1" s="24"/>
      <c r="C1" s="24"/>
    </row>
    <row r="2" spans="1:10">
      <c r="A2" s="36"/>
      <c r="B2" s="41" t="s">
        <v>43</v>
      </c>
      <c r="C2" s="41"/>
      <c r="D2" s="42" t="s">
        <v>42</v>
      </c>
      <c r="E2" s="31" t="s">
        <v>41</v>
      </c>
      <c r="F2" s="33" t="s">
        <v>1</v>
      </c>
      <c r="G2" s="34"/>
      <c r="H2" s="34"/>
      <c r="I2" s="35"/>
      <c r="J2" s="36" t="s">
        <v>0</v>
      </c>
    </row>
    <row r="3" spans="1:10">
      <c r="A3" s="37"/>
      <c r="B3" s="25" t="s">
        <v>40</v>
      </c>
      <c r="C3" s="25" t="s">
        <v>25</v>
      </c>
      <c r="D3" s="43"/>
      <c r="E3" s="32"/>
      <c r="F3" s="25" t="s">
        <v>39</v>
      </c>
      <c r="G3" s="25" t="s">
        <v>38</v>
      </c>
      <c r="H3" s="25" t="s">
        <v>37</v>
      </c>
      <c r="I3" s="25" t="s">
        <v>1</v>
      </c>
      <c r="J3" s="37"/>
    </row>
    <row r="4" spans="1:10">
      <c r="A4" s="25" t="s">
        <v>3</v>
      </c>
      <c r="B4" s="22">
        <v>2</v>
      </c>
      <c r="C4" s="22">
        <v>0</v>
      </c>
      <c r="D4" s="22">
        <v>0</v>
      </c>
      <c r="E4" s="22">
        <v>0</v>
      </c>
      <c r="F4" s="22">
        <v>0</v>
      </c>
      <c r="G4" s="22">
        <v>0</v>
      </c>
      <c r="H4" s="22">
        <v>0</v>
      </c>
      <c r="I4" s="22">
        <v>0</v>
      </c>
      <c r="J4" s="22">
        <f>SUM(B4:I4)</f>
        <v>2</v>
      </c>
    </row>
    <row r="5" spans="1:10">
      <c r="A5" s="25" t="s">
        <v>2</v>
      </c>
      <c r="B5" s="21">
        <f>B4/2</f>
        <v>1</v>
      </c>
      <c r="C5" s="21">
        <f t="shared" ref="C5:I5" si="0">C4/2</f>
        <v>0</v>
      </c>
      <c r="D5" s="21">
        <f t="shared" si="0"/>
        <v>0</v>
      </c>
      <c r="E5" s="21">
        <f t="shared" si="0"/>
        <v>0</v>
      </c>
      <c r="F5" s="21">
        <f t="shared" si="0"/>
        <v>0</v>
      </c>
      <c r="G5" s="21">
        <f t="shared" si="0"/>
        <v>0</v>
      </c>
      <c r="H5" s="21">
        <f t="shared" si="0"/>
        <v>0</v>
      </c>
      <c r="I5" s="21">
        <f t="shared" si="0"/>
        <v>0</v>
      </c>
      <c r="J5" s="21">
        <f>SUM(B5:I5)</f>
        <v>1</v>
      </c>
    </row>
    <row r="6" spans="1:10">
      <c r="A6" s="25" t="s">
        <v>3</v>
      </c>
      <c r="B6" s="33">
        <f>SUM(B4:C4)</f>
        <v>2</v>
      </c>
      <c r="C6" s="35"/>
      <c r="D6" s="22">
        <f>D4</f>
        <v>0</v>
      </c>
      <c r="E6" s="22">
        <f>E4</f>
        <v>0</v>
      </c>
      <c r="F6" s="33">
        <f>SUM(F4:I4)</f>
        <v>0</v>
      </c>
      <c r="G6" s="34"/>
      <c r="H6" s="34"/>
      <c r="I6" s="35"/>
      <c r="J6" s="22">
        <f>SUM(B6:I6)</f>
        <v>2</v>
      </c>
    </row>
    <row r="7" spans="1:10">
      <c r="A7" s="25" t="s">
        <v>2</v>
      </c>
      <c r="B7" s="38">
        <f>B6/2</f>
        <v>1</v>
      </c>
      <c r="C7" s="40"/>
      <c r="D7" s="21">
        <f>D5</f>
        <v>0</v>
      </c>
      <c r="E7" s="21">
        <f>E5</f>
        <v>0</v>
      </c>
      <c r="F7" s="38">
        <f>F6/2</f>
        <v>0</v>
      </c>
      <c r="G7" s="39"/>
      <c r="H7" s="39"/>
      <c r="I7" s="40"/>
      <c r="J7" s="21">
        <f>SUM(B7:I7)</f>
        <v>1</v>
      </c>
    </row>
    <row r="8" spans="1:10">
      <c r="A8" s="20"/>
      <c r="B8" s="19"/>
      <c r="C8" s="18"/>
      <c r="D8" s="17"/>
      <c r="E8" s="17"/>
      <c r="F8" s="19"/>
      <c r="G8" s="18"/>
      <c r="H8" s="18"/>
      <c r="I8" s="18"/>
      <c r="J8" s="17"/>
    </row>
    <row r="9" spans="1:10">
      <c r="F9" s="1" t="s">
        <v>36</v>
      </c>
    </row>
    <row r="10" spans="1:10">
      <c r="A10" s="4" t="s">
        <v>45</v>
      </c>
    </row>
    <row r="11" spans="1:10">
      <c r="A11" s="12"/>
      <c r="B11" s="9" t="s">
        <v>35</v>
      </c>
      <c r="C11" s="25" t="s">
        <v>34</v>
      </c>
      <c r="D11" s="25" t="s">
        <v>33</v>
      </c>
      <c r="E11" s="25" t="s">
        <v>0</v>
      </c>
    </row>
    <row r="12" spans="1:10">
      <c r="A12" s="26" t="s">
        <v>3</v>
      </c>
      <c r="B12" s="15">
        <v>0</v>
      </c>
      <c r="C12" s="15">
        <v>0</v>
      </c>
      <c r="D12" s="15">
        <v>0</v>
      </c>
      <c r="E12" s="3">
        <f>SUM(B12:D12)</f>
        <v>0</v>
      </c>
    </row>
    <row r="13" spans="1:10">
      <c r="A13" s="26" t="s">
        <v>2</v>
      </c>
      <c r="B13" s="16">
        <v>0</v>
      </c>
      <c r="C13" s="16">
        <v>0</v>
      </c>
      <c r="D13" s="16">
        <v>0</v>
      </c>
      <c r="E13" s="2">
        <f>SUM(B13:D13)</f>
        <v>0</v>
      </c>
    </row>
    <row r="14" spans="1:10">
      <c r="A14" s="6"/>
      <c r="B14" s="5"/>
      <c r="C14" s="5"/>
      <c r="D14" s="5"/>
      <c r="E14" s="5"/>
      <c r="F14" s="5"/>
    </row>
    <row r="16" spans="1:10">
      <c r="A16" s="4" t="s">
        <v>46</v>
      </c>
    </row>
    <row r="17" spans="1:18">
      <c r="A17" s="26"/>
      <c r="B17" s="25" t="s">
        <v>32</v>
      </c>
      <c r="C17" s="25" t="s">
        <v>31</v>
      </c>
      <c r="D17" s="25" t="s">
        <v>30</v>
      </c>
      <c r="E17" s="25" t="s">
        <v>29</v>
      </c>
      <c r="F17" s="25" t="s">
        <v>28</v>
      </c>
      <c r="G17" s="25" t="s">
        <v>27</v>
      </c>
      <c r="H17" s="25" t="s">
        <v>1</v>
      </c>
      <c r="I17" s="25" t="s">
        <v>0</v>
      </c>
    </row>
    <row r="18" spans="1:18">
      <c r="A18" s="29" t="s">
        <v>26</v>
      </c>
      <c r="B18" s="15">
        <v>2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f>SUM(B18:H18)</f>
        <v>2</v>
      </c>
    </row>
    <row r="19" spans="1:18">
      <c r="A19" s="30"/>
      <c r="B19" s="14">
        <f>B18/2</f>
        <v>1</v>
      </c>
      <c r="C19" s="14">
        <f t="shared" ref="C19:H19" si="1">C18/2</f>
        <v>0</v>
      </c>
      <c r="D19" s="14">
        <f t="shared" si="1"/>
        <v>0</v>
      </c>
      <c r="E19" s="14">
        <f t="shared" si="1"/>
        <v>0</v>
      </c>
      <c r="F19" s="14">
        <f t="shared" si="1"/>
        <v>0</v>
      </c>
      <c r="G19" s="14">
        <f t="shared" si="1"/>
        <v>0</v>
      </c>
      <c r="H19" s="14">
        <f t="shared" si="1"/>
        <v>0</v>
      </c>
      <c r="I19" s="14">
        <f>SUM(B19:H19)</f>
        <v>1</v>
      </c>
    </row>
    <row r="20" spans="1:18">
      <c r="A20" s="29" t="s">
        <v>25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f>SUM(B20:H20)</f>
        <v>0</v>
      </c>
    </row>
    <row r="21" spans="1:18">
      <c r="A21" s="30"/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f>SUM(B21:H21)</f>
        <v>0</v>
      </c>
    </row>
    <row r="22" spans="1:18">
      <c r="A22" s="29" t="s">
        <v>0</v>
      </c>
      <c r="B22" s="15">
        <f t="shared" ref="B22:I22" si="2">SUM(B18+B20)</f>
        <v>2</v>
      </c>
      <c r="C22" s="15">
        <f t="shared" si="2"/>
        <v>0</v>
      </c>
      <c r="D22" s="15">
        <f t="shared" si="2"/>
        <v>0</v>
      </c>
      <c r="E22" s="15">
        <f t="shared" si="2"/>
        <v>0</v>
      </c>
      <c r="F22" s="15">
        <f t="shared" si="2"/>
        <v>0</v>
      </c>
      <c r="G22" s="15">
        <f t="shared" si="2"/>
        <v>0</v>
      </c>
      <c r="H22" s="15">
        <f t="shared" si="2"/>
        <v>0</v>
      </c>
      <c r="I22" s="15">
        <f t="shared" si="2"/>
        <v>2</v>
      </c>
    </row>
    <row r="23" spans="1:18">
      <c r="A23" s="30"/>
      <c r="B23" s="14">
        <f>B22/2</f>
        <v>1</v>
      </c>
      <c r="C23" s="14">
        <f t="shared" ref="C23:H23" si="3">C22/2</f>
        <v>0</v>
      </c>
      <c r="D23" s="14">
        <f t="shared" si="3"/>
        <v>0</v>
      </c>
      <c r="E23" s="14">
        <f t="shared" si="3"/>
        <v>0</v>
      </c>
      <c r="F23" s="14">
        <f t="shared" si="3"/>
        <v>0</v>
      </c>
      <c r="G23" s="14">
        <f t="shared" si="3"/>
        <v>0</v>
      </c>
      <c r="H23" s="14">
        <f t="shared" si="3"/>
        <v>0</v>
      </c>
      <c r="I23" s="14">
        <f>SUM(B23:H23)</f>
        <v>1</v>
      </c>
    </row>
    <row r="24" spans="1:18">
      <c r="A24" s="6"/>
      <c r="B24" s="13"/>
      <c r="C24" s="13"/>
      <c r="D24" s="13"/>
      <c r="E24" s="13"/>
      <c r="F24" s="13"/>
      <c r="G24" s="13"/>
      <c r="H24" s="13"/>
      <c r="I24" s="13"/>
    </row>
    <row r="26" spans="1:18">
      <c r="A26" s="4" t="s">
        <v>47</v>
      </c>
    </row>
    <row r="27" spans="1:18" ht="55.2">
      <c r="A27" s="3"/>
      <c r="B27" s="11" t="s">
        <v>24</v>
      </c>
      <c r="C27" s="11" t="s">
        <v>23</v>
      </c>
      <c r="D27" s="11" t="s">
        <v>22</v>
      </c>
      <c r="E27" s="11" t="s">
        <v>21</v>
      </c>
      <c r="F27" s="11" t="s">
        <v>20</v>
      </c>
      <c r="G27" s="11" t="s">
        <v>19</v>
      </c>
      <c r="H27" s="11" t="s">
        <v>18</v>
      </c>
      <c r="I27" s="11" t="s">
        <v>17</v>
      </c>
      <c r="J27" s="11" t="s">
        <v>16</v>
      </c>
      <c r="K27" s="11" t="s">
        <v>15</v>
      </c>
      <c r="L27" s="11" t="s">
        <v>14</v>
      </c>
      <c r="M27" s="11" t="s">
        <v>13</v>
      </c>
      <c r="N27" s="11" t="s">
        <v>12</v>
      </c>
      <c r="O27" s="11" t="s">
        <v>11</v>
      </c>
      <c r="P27" s="11" t="s">
        <v>10</v>
      </c>
      <c r="Q27" s="11" t="s">
        <v>9</v>
      </c>
      <c r="R27" s="11" t="s">
        <v>0</v>
      </c>
    </row>
    <row r="28" spans="1:18">
      <c r="A28" s="26" t="s">
        <v>3</v>
      </c>
      <c r="B28" s="3">
        <v>0</v>
      </c>
      <c r="C28" s="3">
        <v>0</v>
      </c>
      <c r="D28" s="3">
        <v>1</v>
      </c>
      <c r="E28" s="3">
        <v>1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f>SUM(B28:Q28)</f>
        <v>2</v>
      </c>
    </row>
    <row r="29" spans="1:18">
      <c r="A29" s="26" t="s">
        <v>2</v>
      </c>
      <c r="B29" s="2">
        <f>B28/2</f>
        <v>0</v>
      </c>
      <c r="C29" s="2">
        <f t="shared" ref="C29:Q29" si="4">C28/2</f>
        <v>0</v>
      </c>
      <c r="D29" s="2">
        <f t="shared" si="4"/>
        <v>0.5</v>
      </c>
      <c r="E29" s="2">
        <f t="shared" si="4"/>
        <v>0.5</v>
      </c>
      <c r="F29" s="2">
        <f t="shared" si="4"/>
        <v>0</v>
      </c>
      <c r="G29" s="2">
        <f t="shared" si="4"/>
        <v>0</v>
      </c>
      <c r="H29" s="2">
        <f t="shared" si="4"/>
        <v>0</v>
      </c>
      <c r="I29" s="2">
        <f t="shared" si="4"/>
        <v>0</v>
      </c>
      <c r="J29" s="2">
        <f t="shared" si="4"/>
        <v>0</v>
      </c>
      <c r="K29" s="2">
        <f t="shared" si="4"/>
        <v>0</v>
      </c>
      <c r="L29" s="2">
        <f t="shared" si="4"/>
        <v>0</v>
      </c>
      <c r="M29" s="2">
        <f t="shared" si="4"/>
        <v>0</v>
      </c>
      <c r="N29" s="2">
        <f t="shared" si="4"/>
        <v>0</v>
      </c>
      <c r="O29" s="2">
        <f t="shared" si="4"/>
        <v>0</v>
      </c>
      <c r="P29" s="2">
        <f t="shared" si="4"/>
        <v>0</v>
      </c>
      <c r="Q29" s="2">
        <f t="shared" si="4"/>
        <v>0</v>
      </c>
      <c r="R29" s="2">
        <f>SUM(B29:Q29)</f>
        <v>1</v>
      </c>
    </row>
    <row r="30" spans="1:18">
      <c r="A30" s="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2" spans="1:18">
      <c r="A32" s="4" t="s">
        <v>48</v>
      </c>
    </row>
    <row r="33" spans="1:7">
      <c r="A33" s="3"/>
      <c r="B33" s="25" t="s">
        <v>8</v>
      </c>
      <c r="C33" s="25" t="s">
        <v>7</v>
      </c>
      <c r="D33" s="25" t="s">
        <v>4</v>
      </c>
      <c r="E33" s="25" t="s">
        <v>6</v>
      </c>
      <c r="F33" s="25" t="s">
        <v>5</v>
      </c>
      <c r="G33" s="25" t="s">
        <v>0</v>
      </c>
    </row>
    <row r="34" spans="1:7">
      <c r="A34" s="26" t="s">
        <v>3</v>
      </c>
      <c r="B34" s="3">
        <v>0</v>
      </c>
      <c r="C34" s="3">
        <v>2</v>
      </c>
      <c r="D34" s="3">
        <v>0</v>
      </c>
      <c r="E34" s="3">
        <v>0</v>
      </c>
      <c r="F34" s="3">
        <v>0</v>
      </c>
      <c r="G34" s="3">
        <f>SUM(B34:F34)</f>
        <v>2</v>
      </c>
    </row>
    <row r="35" spans="1:7">
      <c r="A35" s="26" t="s">
        <v>2</v>
      </c>
      <c r="B35" s="2">
        <f>B34/2</f>
        <v>0</v>
      </c>
      <c r="C35" s="2">
        <f t="shared" ref="C35:F35" si="5">C34/2</f>
        <v>1</v>
      </c>
      <c r="D35" s="2">
        <f t="shared" si="5"/>
        <v>0</v>
      </c>
      <c r="E35" s="2">
        <f t="shared" si="5"/>
        <v>0</v>
      </c>
      <c r="F35" s="2">
        <f t="shared" si="5"/>
        <v>0</v>
      </c>
      <c r="G35" s="2">
        <f>SUM(B35:F35)</f>
        <v>1</v>
      </c>
    </row>
    <row r="36" spans="1:7">
      <c r="A36" s="6"/>
      <c r="B36" s="5"/>
      <c r="C36" s="5"/>
      <c r="D36" s="5"/>
      <c r="E36" s="5"/>
      <c r="F36" s="5"/>
      <c r="G36" s="5"/>
    </row>
  </sheetData>
  <mergeCells count="13">
    <mergeCell ref="A22:A23"/>
    <mergeCell ref="F2:I2"/>
    <mergeCell ref="J2:J3"/>
    <mergeCell ref="A20:A21"/>
    <mergeCell ref="A2:A3"/>
    <mergeCell ref="B2:C2"/>
    <mergeCell ref="D2:D3"/>
    <mergeCell ref="E2:E3"/>
    <mergeCell ref="B6:C6"/>
    <mergeCell ref="F6:I6"/>
    <mergeCell ref="B7:C7"/>
    <mergeCell ref="F7:I7"/>
    <mergeCell ref="A18:A19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77734375" style="1" customWidth="1"/>
    <col min="2" max="2" width="9.6640625" style="1" bestFit="1" customWidth="1"/>
    <col min="3" max="5" width="9" style="1"/>
    <col min="6" max="6" width="9.33203125" style="1" bestFit="1" customWidth="1"/>
    <col min="7" max="16384" width="9" style="1"/>
  </cols>
  <sheetData>
    <row r="1" spans="1:10">
      <c r="A1" s="4" t="s">
        <v>44</v>
      </c>
      <c r="B1" s="24"/>
      <c r="C1" s="24"/>
    </row>
    <row r="2" spans="1:10">
      <c r="A2" s="36"/>
      <c r="B2" s="41" t="s">
        <v>43</v>
      </c>
      <c r="C2" s="41"/>
      <c r="D2" s="42" t="s">
        <v>42</v>
      </c>
      <c r="E2" s="31" t="s">
        <v>41</v>
      </c>
      <c r="F2" s="33" t="s">
        <v>1</v>
      </c>
      <c r="G2" s="34"/>
      <c r="H2" s="34"/>
      <c r="I2" s="35"/>
      <c r="J2" s="36" t="s">
        <v>0</v>
      </c>
    </row>
    <row r="3" spans="1:10">
      <c r="A3" s="37"/>
      <c r="B3" s="28" t="s">
        <v>40</v>
      </c>
      <c r="C3" s="28" t="s">
        <v>25</v>
      </c>
      <c r="D3" s="43"/>
      <c r="E3" s="32"/>
      <c r="F3" s="28" t="s">
        <v>39</v>
      </c>
      <c r="G3" s="28" t="s">
        <v>38</v>
      </c>
      <c r="H3" s="28" t="s">
        <v>37</v>
      </c>
      <c r="I3" s="28" t="s">
        <v>1</v>
      </c>
      <c r="J3" s="37"/>
    </row>
    <row r="4" spans="1:10">
      <c r="A4" s="28" t="s">
        <v>3</v>
      </c>
      <c r="B4" s="22">
        <v>21</v>
      </c>
      <c r="C4" s="22">
        <v>0</v>
      </c>
      <c r="D4" s="22">
        <v>0</v>
      </c>
      <c r="E4" s="22">
        <v>0</v>
      </c>
      <c r="F4" s="22">
        <v>0</v>
      </c>
      <c r="G4" s="22">
        <v>0</v>
      </c>
      <c r="H4" s="22">
        <v>0</v>
      </c>
      <c r="I4" s="22">
        <v>1</v>
      </c>
      <c r="J4" s="22">
        <f>SUM(B4:I4)</f>
        <v>22</v>
      </c>
    </row>
    <row r="5" spans="1:10">
      <c r="A5" s="28" t="s">
        <v>2</v>
      </c>
      <c r="B5" s="21">
        <f>B4/22</f>
        <v>0.95454545454545459</v>
      </c>
      <c r="C5" s="21">
        <f t="shared" ref="C5:I5" si="0">C4/22</f>
        <v>0</v>
      </c>
      <c r="D5" s="21">
        <f t="shared" si="0"/>
        <v>0</v>
      </c>
      <c r="E5" s="21">
        <f t="shared" si="0"/>
        <v>0</v>
      </c>
      <c r="F5" s="21">
        <f t="shared" si="0"/>
        <v>0</v>
      </c>
      <c r="G5" s="21">
        <f t="shared" si="0"/>
        <v>0</v>
      </c>
      <c r="H5" s="21">
        <f t="shared" si="0"/>
        <v>0</v>
      </c>
      <c r="I5" s="21">
        <f t="shared" si="0"/>
        <v>4.5454545454545456E-2</v>
      </c>
      <c r="J5" s="21">
        <f>SUM(B5:I5)</f>
        <v>1</v>
      </c>
    </row>
    <row r="6" spans="1:10">
      <c r="A6" s="28" t="s">
        <v>3</v>
      </c>
      <c r="B6" s="33">
        <f>SUM(B4:C4)</f>
        <v>21</v>
      </c>
      <c r="C6" s="35"/>
      <c r="D6" s="22">
        <f>D4</f>
        <v>0</v>
      </c>
      <c r="E6" s="22">
        <f>E4</f>
        <v>0</v>
      </c>
      <c r="F6" s="33">
        <f>SUM(F4:I4)</f>
        <v>1</v>
      </c>
      <c r="G6" s="34"/>
      <c r="H6" s="34"/>
      <c r="I6" s="35"/>
      <c r="J6" s="22">
        <f>SUM(B6:I6)</f>
        <v>22</v>
      </c>
    </row>
    <row r="7" spans="1:10">
      <c r="A7" s="28" t="s">
        <v>2</v>
      </c>
      <c r="B7" s="38">
        <f>B6/22</f>
        <v>0.95454545454545459</v>
      </c>
      <c r="C7" s="40"/>
      <c r="D7" s="21">
        <f>D5</f>
        <v>0</v>
      </c>
      <c r="E7" s="21">
        <f>E5</f>
        <v>0</v>
      </c>
      <c r="F7" s="38">
        <f>F6/22</f>
        <v>4.5454545454545456E-2</v>
      </c>
      <c r="G7" s="39"/>
      <c r="H7" s="39"/>
      <c r="I7" s="40"/>
      <c r="J7" s="21">
        <f>SUM(B7:I7)</f>
        <v>1</v>
      </c>
    </row>
    <row r="8" spans="1:10">
      <c r="A8" s="20"/>
      <c r="B8" s="19"/>
      <c r="C8" s="18"/>
      <c r="D8" s="17"/>
      <c r="E8" s="17"/>
      <c r="F8" s="19"/>
      <c r="G8" s="18"/>
      <c r="H8" s="18"/>
      <c r="I8" s="18"/>
      <c r="J8" s="17"/>
    </row>
    <row r="9" spans="1:10">
      <c r="F9" s="1" t="s">
        <v>36</v>
      </c>
    </row>
    <row r="10" spans="1:10">
      <c r="A10" s="4" t="s">
        <v>45</v>
      </c>
    </row>
    <row r="11" spans="1:10">
      <c r="A11" s="12"/>
      <c r="B11" s="9" t="s">
        <v>35</v>
      </c>
      <c r="C11" s="28" t="s">
        <v>34</v>
      </c>
      <c r="D11" s="28" t="s">
        <v>33</v>
      </c>
      <c r="E11" s="28" t="s">
        <v>0</v>
      </c>
    </row>
    <row r="12" spans="1:10">
      <c r="A12" s="27" t="s">
        <v>3</v>
      </c>
      <c r="B12" s="15">
        <v>0</v>
      </c>
      <c r="C12" s="15">
        <v>0</v>
      </c>
      <c r="D12" s="15">
        <v>0</v>
      </c>
      <c r="E12" s="3">
        <f>SUM(B12:D12)</f>
        <v>0</v>
      </c>
    </row>
    <row r="13" spans="1:10">
      <c r="A13" s="27" t="s">
        <v>2</v>
      </c>
      <c r="B13" s="16">
        <v>0</v>
      </c>
      <c r="C13" s="16">
        <v>0</v>
      </c>
      <c r="D13" s="16">
        <v>0</v>
      </c>
      <c r="E13" s="2">
        <f>SUM(B13:D13)</f>
        <v>0</v>
      </c>
    </row>
    <row r="14" spans="1:10">
      <c r="A14" s="6"/>
      <c r="B14" s="5"/>
      <c r="C14" s="5"/>
      <c r="D14" s="5"/>
      <c r="E14" s="5"/>
      <c r="F14" s="5"/>
    </row>
    <row r="16" spans="1:10">
      <c r="A16" s="4" t="s">
        <v>46</v>
      </c>
    </row>
    <row r="17" spans="1:18">
      <c r="A17" s="27"/>
      <c r="B17" s="28" t="s">
        <v>32</v>
      </c>
      <c r="C17" s="28" t="s">
        <v>31</v>
      </c>
      <c r="D17" s="28" t="s">
        <v>30</v>
      </c>
      <c r="E17" s="28" t="s">
        <v>29</v>
      </c>
      <c r="F17" s="28" t="s">
        <v>28</v>
      </c>
      <c r="G17" s="28" t="s">
        <v>27</v>
      </c>
      <c r="H17" s="28" t="s">
        <v>1</v>
      </c>
      <c r="I17" s="28" t="s">
        <v>0</v>
      </c>
    </row>
    <row r="18" spans="1:18">
      <c r="A18" s="29" t="s">
        <v>26</v>
      </c>
      <c r="B18" s="15">
        <v>10</v>
      </c>
      <c r="C18" s="15">
        <v>1</v>
      </c>
      <c r="D18" s="15">
        <v>5</v>
      </c>
      <c r="E18" s="15">
        <v>2</v>
      </c>
      <c r="F18" s="15">
        <v>1</v>
      </c>
      <c r="G18" s="15">
        <v>2</v>
      </c>
      <c r="H18" s="15">
        <v>0</v>
      </c>
      <c r="I18" s="15">
        <f>SUM(B18:H18)</f>
        <v>21</v>
      </c>
    </row>
    <row r="19" spans="1:18">
      <c r="A19" s="30"/>
      <c r="B19" s="14">
        <f>B18/21</f>
        <v>0.47619047619047616</v>
      </c>
      <c r="C19" s="14">
        <f t="shared" ref="C19:H19" si="1">C18/21</f>
        <v>4.7619047619047616E-2</v>
      </c>
      <c r="D19" s="14">
        <f t="shared" si="1"/>
        <v>0.23809523809523808</v>
      </c>
      <c r="E19" s="14">
        <f t="shared" si="1"/>
        <v>9.5238095238095233E-2</v>
      </c>
      <c r="F19" s="14">
        <f t="shared" si="1"/>
        <v>4.7619047619047616E-2</v>
      </c>
      <c r="G19" s="14">
        <f t="shared" si="1"/>
        <v>9.5238095238095233E-2</v>
      </c>
      <c r="H19" s="14">
        <f t="shared" si="1"/>
        <v>0</v>
      </c>
      <c r="I19" s="14">
        <f>SUM(B19:H19)</f>
        <v>0.99999999999999989</v>
      </c>
    </row>
    <row r="20" spans="1:18">
      <c r="A20" s="29" t="s">
        <v>25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f>SUM(B20:H20)</f>
        <v>0</v>
      </c>
    </row>
    <row r="21" spans="1:18">
      <c r="A21" s="30"/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f>SUM(B21:H21)</f>
        <v>0</v>
      </c>
    </row>
    <row r="22" spans="1:18">
      <c r="A22" s="29" t="s">
        <v>0</v>
      </c>
      <c r="B22" s="15">
        <f t="shared" ref="B22:I22" si="2">SUM(B18+B20)</f>
        <v>10</v>
      </c>
      <c r="C22" s="15">
        <f t="shared" si="2"/>
        <v>1</v>
      </c>
      <c r="D22" s="15">
        <f t="shared" si="2"/>
        <v>5</v>
      </c>
      <c r="E22" s="15">
        <f t="shared" si="2"/>
        <v>2</v>
      </c>
      <c r="F22" s="15">
        <f t="shared" si="2"/>
        <v>1</v>
      </c>
      <c r="G22" s="15">
        <f t="shared" si="2"/>
        <v>2</v>
      </c>
      <c r="H22" s="15">
        <f t="shared" si="2"/>
        <v>0</v>
      </c>
      <c r="I22" s="15">
        <f t="shared" si="2"/>
        <v>21</v>
      </c>
    </row>
    <row r="23" spans="1:18">
      <c r="A23" s="30"/>
      <c r="B23" s="14">
        <f>B22/21</f>
        <v>0.47619047619047616</v>
      </c>
      <c r="C23" s="14">
        <f t="shared" ref="C23:H23" si="3">C22/21</f>
        <v>4.7619047619047616E-2</v>
      </c>
      <c r="D23" s="14">
        <f t="shared" si="3"/>
        <v>0.23809523809523808</v>
      </c>
      <c r="E23" s="14">
        <f t="shared" si="3"/>
        <v>9.5238095238095233E-2</v>
      </c>
      <c r="F23" s="14">
        <f t="shared" si="3"/>
        <v>4.7619047619047616E-2</v>
      </c>
      <c r="G23" s="14">
        <f t="shared" si="3"/>
        <v>9.5238095238095233E-2</v>
      </c>
      <c r="H23" s="14">
        <f t="shared" si="3"/>
        <v>0</v>
      </c>
      <c r="I23" s="14">
        <f>SUM(B23:H23)</f>
        <v>0.99999999999999989</v>
      </c>
    </row>
    <row r="24" spans="1:18">
      <c r="A24" s="6"/>
      <c r="B24" s="13"/>
      <c r="C24" s="13"/>
      <c r="D24" s="13"/>
      <c r="E24" s="13"/>
      <c r="F24" s="13"/>
      <c r="G24" s="13"/>
      <c r="H24" s="13"/>
      <c r="I24" s="13"/>
    </row>
    <row r="26" spans="1:18">
      <c r="A26" s="4" t="s">
        <v>47</v>
      </c>
    </row>
    <row r="27" spans="1:18" ht="55.2">
      <c r="A27" s="3"/>
      <c r="B27" s="11" t="s">
        <v>24</v>
      </c>
      <c r="C27" s="11" t="s">
        <v>23</v>
      </c>
      <c r="D27" s="11" t="s">
        <v>22</v>
      </c>
      <c r="E27" s="11" t="s">
        <v>21</v>
      </c>
      <c r="F27" s="11" t="s">
        <v>20</v>
      </c>
      <c r="G27" s="11" t="s">
        <v>19</v>
      </c>
      <c r="H27" s="11" t="s">
        <v>18</v>
      </c>
      <c r="I27" s="11" t="s">
        <v>17</v>
      </c>
      <c r="J27" s="11" t="s">
        <v>16</v>
      </c>
      <c r="K27" s="11" t="s">
        <v>15</v>
      </c>
      <c r="L27" s="11" t="s">
        <v>14</v>
      </c>
      <c r="M27" s="11" t="s">
        <v>13</v>
      </c>
      <c r="N27" s="11" t="s">
        <v>12</v>
      </c>
      <c r="O27" s="11" t="s">
        <v>11</v>
      </c>
      <c r="P27" s="11" t="s">
        <v>10</v>
      </c>
      <c r="Q27" s="11" t="s">
        <v>9</v>
      </c>
      <c r="R27" s="11" t="s">
        <v>0</v>
      </c>
    </row>
    <row r="28" spans="1:18">
      <c r="A28" s="27" t="s">
        <v>3</v>
      </c>
      <c r="B28" s="3">
        <v>1</v>
      </c>
      <c r="C28" s="3">
        <v>1</v>
      </c>
      <c r="D28" s="3">
        <v>1</v>
      </c>
      <c r="E28" s="3">
        <v>0</v>
      </c>
      <c r="F28" s="3">
        <v>0</v>
      </c>
      <c r="G28" s="3">
        <v>0</v>
      </c>
      <c r="H28" s="3">
        <v>1</v>
      </c>
      <c r="I28" s="3">
        <v>0</v>
      </c>
      <c r="J28" s="3">
        <v>3</v>
      </c>
      <c r="K28" s="3">
        <v>3</v>
      </c>
      <c r="L28" s="3">
        <v>2</v>
      </c>
      <c r="M28" s="3">
        <v>1</v>
      </c>
      <c r="N28" s="3">
        <v>6</v>
      </c>
      <c r="O28" s="3">
        <v>1</v>
      </c>
      <c r="P28" s="3">
        <v>1</v>
      </c>
      <c r="Q28" s="3">
        <v>0</v>
      </c>
      <c r="R28" s="3">
        <f>SUM(B28:Q28)</f>
        <v>21</v>
      </c>
    </row>
    <row r="29" spans="1:18">
      <c r="A29" s="27" t="s">
        <v>2</v>
      </c>
      <c r="B29" s="2">
        <f>B28/21</f>
        <v>4.7619047619047616E-2</v>
      </c>
      <c r="C29" s="2">
        <f t="shared" ref="C29:Q29" si="4">C28/21</f>
        <v>4.7619047619047616E-2</v>
      </c>
      <c r="D29" s="2">
        <f t="shared" si="4"/>
        <v>4.7619047619047616E-2</v>
      </c>
      <c r="E29" s="2">
        <f t="shared" si="4"/>
        <v>0</v>
      </c>
      <c r="F29" s="2">
        <f t="shared" si="4"/>
        <v>0</v>
      </c>
      <c r="G29" s="2">
        <f t="shared" si="4"/>
        <v>0</v>
      </c>
      <c r="H29" s="2">
        <f t="shared" si="4"/>
        <v>4.7619047619047616E-2</v>
      </c>
      <c r="I29" s="2">
        <f t="shared" si="4"/>
        <v>0</v>
      </c>
      <c r="J29" s="2">
        <f t="shared" si="4"/>
        <v>0.14285714285714285</v>
      </c>
      <c r="K29" s="2">
        <f t="shared" si="4"/>
        <v>0.14285714285714285</v>
      </c>
      <c r="L29" s="2">
        <f t="shared" si="4"/>
        <v>9.5238095238095233E-2</v>
      </c>
      <c r="M29" s="2">
        <f t="shared" si="4"/>
        <v>4.7619047619047616E-2</v>
      </c>
      <c r="N29" s="2">
        <f t="shared" si="4"/>
        <v>0.2857142857142857</v>
      </c>
      <c r="O29" s="2">
        <f t="shared" si="4"/>
        <v>4.7619047619047616E-2</v>
      </c>
      <c r="P29" s="2">
        <f t="shared" si="4"/>
        <v>4.7619047619047616E-2</v>
      </c>
      <c r="Q29" s="2">
        <f t="shared" si="4"/>
        <v>0</v>
      </c>
      <c r="R29" s="2">
        <f>SUM(B29:Q29)</f>
        <v>1</v>
      </c>
    </row>
    <row r="30" spans="1:18">
      <c r="A30" s="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2" spans="1:18">
      <c r="A32" s="4" t="s">
        <v>48</v>
      </c>
    </row>
    <row r="33" spans="1:7">
      <c r="A33" s="3"/>
      <c r="B33" s="28" t="s">
        <v>8</v>
      </c>
      <c r="C33" s="28" t="s">
        <v>7</v>
      </c>
      <c r="D33" s="28" t="s">
        <v>4</v>
      </c>
      <c r="E33" s="28" t="s">
        <v>6</v>
      </c>
      <c r="F33" s="28" t="s">
        <v>5</v>
      </c>
      <c r="G33" s="28" t="s">
        <v>0</v>
      </c>
    </row>
    <row r="34" spans="1:7">
      <c r="A34" s="27" t="s">
        <v>3</v>
      </c>
      <c r="B34" s="3">
        <v>1</v>
      </c>
      <c r="C34" s="3">
        <v>10</v>
      </c>
      <c r="D34" s="3">
        <v>9</v>
      </c>
      <c r="E34" s="3">
        <v>1</v>
      </c>
      <c r="F34" s="3">
        <v>0</v>
      </c>
      <c r="G34" s="3">
        <f>SUM(B34:F34)</f>
        <v>21</v>
      </c>
    </row>
    <row r="35" spans="1:7">
      <c r="A35" s="27" t="s">
        <v>2</v>
      </c>
      <c r="B35" s="2">
        <f>B34/21</f>
        <v>4.7619047619047616E-2</v>
      </c>
      <c r="C35" s="2">
        <f t="shared" ref="C35:F35" si="5">C34/21</f>
        <v>0.47619047619047616</v>
      </c>
      <c r="D35" s="2">
        <f t="shared" si="5"/>
        <v>0.42857142857142855</v>
      </c>
      <c r="E35" s="2">
        <f t="shared" si="5"/>
        <v>4.7619047619047616E-2</v>
      </c>
      <c r="F35" s="2">
        <f t="shared" si="5"/>
        <v>0</v>
      </c>
      <c r="G35" s="2">
        <f>SUM(B35:F35)</f>
        <v>1</v>
      </c>
    </row>
    <row r="36" spans="1:7">
      <c r="A36" s="6"/>
      <c r="B36" s="5"/>
      <c r="C36" s="5"/>
      <c r="D36" s="5"/>
      <c r="E36" s="5"/>
      <c r="F36" s="5"/>
      <c r="G36" s="5"/>
    </row>
  </sheetData>
  <mergeCells count="13">
    <mergeCell ref="F2:I2"/>
    <mergeCell ref="J2:J3"/>
    <mergeCell ref="A20:A21"/>
    <mergeCell ref="A2:A3"/>
    <mergeCell ref="B2:C2"/>
    <mergeCell ref="D2:D3"/>
    <mergeCell ref="E2:E3"/>
    <mergeCell ref="B6:C6"/>
    <mergeCell ref="F6:I6"/>
    <mergeCell ref="B7:C7"/>
    <mergeCell ref="F7:I7"/>
    <mergeCell ref="A18:A19"/>
    <mergeCell ref="A22:A2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77734375" style="1" customWidth="1"/>
    <col min="2" max="2" width="9.6640625" style="1" bestFit="1" customWidth="1"/>
    <col min="3" max="5" width="9" style="1"/>
    <col min="6" max="6" width="9.33203125" style="1" bestFit="1" customWidth="1"/>
    <col min="7" max="16384" width="9" style="1"/>
  </cols>
  <sheetData>
    <row r="1" spans="1:10">
      <c r="A1" s="4" t="s">
        <v>44</v>
      </c>
      <c r="B1" s="24"/>
      <c r="C1" s="24"/>
    </row>
    <row r="2" spans="1:10">
      <c r="A2" s="36"/>
      <c r="B2" s="41" t="s">
        <v>43</v>
      </c>
      <c r="C2" s="41"/>
      <c r="D2" s="42" t="s">
        <v>42</v>
      </c>
      <c r="E2" s="31" t="s">
        <v>41</v>
      </c>
      <c r="F2" s="33" t="s">
        <v>1</v>
      </c>
      <c r="G2" s="34"/>
      <c r="H2" s="34"/>
      <c r="I2" s="35"/>
      <c r="J2" s="36" t="s">
        <v>0</v>
      </c>
    </row>
    <row r="3" spans="1:10">
      <c r="A3" s="37"/>
      <c r="B3" s="28" t="s">
        <v>40</v>
      </c>
      <c r="C3" s="28" t="s">
        <v>25</v>
      </c>
      <c r="D3" s="43"/>
      <c r="E3" s="32"/>
      <c r="F3" s="28" t="s">
        <v>39</v>
      </c>
      <c r="G3" s="28" t="s">
        <v>38</v>
      </c>
      <c r="H3" s="28" t="s">
        <v>37</v>
      </c>
      <c r="I3" s="28" t="s">
        <v>1</v>
      </c>
      <c r="J3" s="37"/>
    </row>
    <row r="4" spans="1:10">
      <c r="A4" s="28" t="s">
        <v>3</v>
      </c>
      <c r="B4" s="22">
        <v>20</v>
      </c>
      <c r="C4" s="22">
        <v>0</v>
      </c>
      <c r="D4" s="22">
        <v>0</v>
      </c>
      <c r="E4" s="22">
        <v>0</v>
      </c>
      <c r="F4" s="22">
        <v>0</v>
      </c>
      <c r="G4" s="22">
        <v>0</v>
      </c>
      <c r="H4" s="22">
        <v>2</v>
      </c>
      <c r="I4" s="22">
        <v>0</v>
      </c>
      <c r="J4" s="22">
        <f>SUM(B4:I4)</f>
        <v>22</v>
      </c>
    </row>
    <row r="5" spans="1:10">
      <c r="A5" s="28" t="s">
        <v>2</v>
      </c>
      <c r="B5" s="21">
        <f>B4/22</f>
        <v>0.90909090909090906</v>
      </c>
      <c r="C5" s="21">
        <f t="shared" ref="C5:I5" si="0">C4/22</f>
        <v>0</v>
      </c>
      <c r="D5" s="21">
        <f t="shared" si="0"/>
        <v>0</v>
      </c>
      <c r="E5" s="21">
        <f t="shared" si="0"/>
        <v>0</v>
      </c>
      <c r="F5" s="21">
        <f t="shared" si="0"/>
        <v>0</v>
      </c>
      <c r="G5" s="21">
        <f t="shared" si="0"/>
        <v>0</v>
      </c>
      <c r="H5" s="21">
        <f t="shared" si="0"/>
        <v>9.0909090909090912E-2</v>
      </c>
      <c r="I5" s="21">
        <f t="shared" si="0"/>
        <v>0</v>
      </c>
      <c r="J5" s="21">
        <f>SUM(B5:I5)</f>
        <v>1</v>
      </c>
    </row>
    <row r="6" spans="1:10">
      <c r="A6" s="28" t="s">
        <v>3</v>
      </c>
      <c r="B6" s="33">
        <f>SUM(B4:C4)</f>
        <v>20</v>
      </c>
      <c r="C6" s="35"/>
      <c r="D6" s="22">
        <f>D4</f>
        <v>0</v>
      </c>
      <c r="E6" s="22">
        <f>E4</f>
        <v>0</v>
      </c>
      <c r="F6" s="33">
        <f>SUM(F4:I4)</f>
        <v>2</v>
      </c>
      <c r="G6" s="34"/>
      <c r="H6" s="34"/>
      <c r="I6" s="35"/>
      <c r="J6" s="22">
        <f>SUM(B6:I6)</f>
        <v>22</v>
      </c>
    </row>
    <row r="7" spans="1:10">
      <c r="A7" s="28" t="s">
        <v>2</v>
      </c>
      <c r="B7" s="38">
        <f>B6/22</f>
        <v>0.90909090909090906</v>
      </c>
      <c r="C7" s="40"/>
      <c r="D7" s="21">
        <f>D5</f>
        <v>0</v>
      </c>
      <c r="E7" s="21">
        <f>E5</f>
        <v>0</v>
      </c>
      <c r="F7" s="38">
        <f>F6/22</f>
        <v>9.0909090909090912E-2</v>
      </c>
      <c r="G7" s="39"/>
      <c r="H7" s="39"/>
      <c r="I7" s="40"/>
      <c r="J7" s="21">
        <f>SUM(B7:I7)</f>
        <v>1</v>
      </c>
    </row>
    <row r="8" spans="1:10">
      <c r="A8" s="20"/>
      <c r="B8" s="19"/>
      <c r="C8" s="18"/>
      <c r="D8" s="17"/>
      <c r="E8" s="17"/>
      <c r="F8" s="19"/>
      <c r="G8" s="18"/>
      <c r="H8" s="18"/>
      <c r="I8" s="18"/>
      <c r="J8" s="17"/>
    </row>
    <row r="9" spans="1:10">
      <c r="F9" s="1" t="s">
        <v>36</v>
      </c>
    </row>
    <row r="10" spans="1:10">
      <c r="A10" s="4" t="s">
        <v>45</v>
      </c>
    </row>
    <row r="11" spans="1:10">
      <c r="A11" s="12"/>
      <c r="B11" s="9" t="s">
        <v>35</v>
      </c>
      <c r="C11" s="28" t="s">
        <v>34</v>
      </c>
      <c r="D11" s="28" t="s">
        <v>33</v>
      </c>
      <c r="E11" s="28" t="s">
        <v>0</v>
      </c>
    </row>
    <row r="12" spans="1:10">
      <c r="A12" s="27" t="s">
        <v>3</v>
      </c>
      <c r="B12" s="15">
        <v>0</v>
      </c>
      <c r="C12" s="15">
        <v>0</v>
      </c>
      <c r="D12" s="15">
        <v>0</v>
      </c>
      <c r="E12" s="3">
        <f>SUM(B12:D12)</f>
        <v>0</v>
      </c>
    </row>
    <row r="13" spans="1:10">
      <c r="A13" s="27" t="s">
        <v>2</v>
      </c>
      <c r="B13" s="16">
        <v>0</v>
      </c>
      <c r="C13" s="16">
        <v>0</v>
      </c>
      <c r="D13" s="16">
        <v>0</v>
      </c>
      <c r="E13" s="2">
        <f>SUM(B13:D13)</f>
        <v>0</v>
      </c>
    </row>
    <row r="14" spans="1:10">
      <c r="A14" s="6"/>
      <c r="B14" s="5"/>
      <c r="C14" s="5"/>
      <c r="D14" s="5"/>
      <c r="E14" s="5"/>
      <c r="F14" s="5"/>
    </row>
    <row r="16" spans="1:10">
      <c r="A16" s="4" t="s">
        <v>46</v>
      </c>
    </row>
    <row r="17" spans="1:18">
      <c r="A17" s="27"/>
      <c r="B17" s="28" t="s">
        <v>32</v>
      </c>
      <c r="C17" s="28" t="s">
        <v>31</v>
      </c>
      <c r="D17" s="28" t="s">
        <v>30</v>
      </c>
      <c r="E17" s="28" t="s">
        <v>29</v>
      </c>
      <c r="F17" s="28" t="s">
        <v>28</v>
      </c>
      <c r="G17" s="28" t="s">
        <v>27</v>
      </c>
      <c r="H17" s="28" t="s">
        <v>1</v>
      </c>
      <c r="I17" s="28" t="s">
        <v>0</v>
      </c>
    </row>
    <row r="18" spans="1:18">
      <c r="A18" s="29" t="s">
        <v>26</v>
      </c>
      <c r="B18" s="15">
        <v>20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f>SUM(B18:H18)</f>
        <v>20</v>
      </c>
    </row>
    <row r="19" spans="1:18">
      <c r="A19" s="30"/>
      <c r="B19" s="14">
        <f>B18/20</f>
        <v>1</v>
      </c>
      <c r="C19" s="14">
        <f t="shared" ref="C19:H19" si="1">C18/20</f>
        <v>0</v>
      </c>
      <c r="D19" s="14">
        <f t="shared" si="1"/>
        <v>0</v>
      </c>
      <c r="E19" s="14">
        <f t="shared" si="1"/>
        <v>0</v>
      </c>
      <c r="F19" s="14">
        <f t="shared" si="1"/>
        <v>0</v>
      </c>
      <c r="G19" s="14">
        <f t="shared" si="1"/>
        <v>0</v>
      </c>
      <c r="H19" s="14">
        <f t="shared" si="1"/>
        <v>0</v>
      </c>
      <c r="I19" s="14">
        <f>SUM(B19:H19)</f>
        <v>1</v>
      </c>
    </row>
    <row r="20" spans="1:18">
      <c r="A20" s="29" t="s">
        <v>25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f>SUM(B20:H20)</f>
        <v>0</v>
      </c>
    </row>
    <row r="21" spans="1:18">
      <c r="A21" s="30"/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f>SUM(B21:H21)</f>
        <v>0</v>
      </c>
    </row>
    <row r="22" spans="1:18">
      <c r="A22" s="29" t="s">
        <v>0</v>
      </c>
      <c r="B22" s="15">
        <f t="shared" ref="B22:I22" si="2">SUM(B18+B20)</f>
        <v>20</v>
      </c>
      <c r="C22" s="15">
        <f t="shared" si="2"/>
        <v>0</v>
      </c>
      <c r="D22" s="15">
        <f t="shared" si="2"/>
        <v>0</v>
      </c>
      <c r="E22" s="15">
        <f t="shared" si="2"/>
        <v>0</v>
      </c>
      <c r="F22" s="15">
        <f t="shared" si="2"/>
        <v>0</v>
      </c>
      <c r="G22" s="15">
        <f t="shared" si="2"/>
        <v>0</v>
      </c>
      <c r="H22" s="15">
        <f t="shared" si="2"/>
        <v>0</v>
      </c>
      <c r="I22" s="15">
        <f t="shared" si="2"/>
        <v>20</v>
      </c>
    </row>
    <row r="23" spans="1:18">
      <c r="A23" s="30"/>
      <c r="B23" s="14">
        <f>B22/20</f>
        <v>1</v>
      </c>
      <c r="C23" s="14">
        <f t="shared" ref="C23:H23" si="3">C22/20</f>
        <v>0</v>
      </c>
      <c r="D23" s="14">
        <f t="shared" si="3"/>
        <v>0</v>
      </c>
      <c r="E23" s="14">
        <f t="shared" si="3"/>
        <v>0</v>
      </c>
      <c r="F23" s="14">
        <f t="shared" si="3"/>
        <v>0</v>
      </c>
      <c r="G23" s="14">
        <f t="shared" si="3"/>
        <v>0</v>
      </c>
      <c r="H23" s="14">
        <f t="shared" si="3"/>
        <v>0</v>
      </c>
      <c r="I23" s="14">
        <f>SUM(B23:H23)</f>
        <v>1</v>
      </c>
    </row>
    <row r="24" spans="1:18">
      <c r="A24" s="6"/>
      <c r="B24" s="13"/>
      <c r="C24" s="13"/>
      <c r="D24" s="13"/>
      <c r="E24" s="13"/>
      <c r="F24" s="13"/>
      <c r="G24" s="13"/>
      <c r="H24" s="13"/>
      <c r="I24" s="13"/>
    </row>
    <row r="26" spans="1:18">
      <c r="A26" s="4" t="s">
        <v>47</v>
      </c>
    </row>
    <row r="27" spans="1:18" ht="55.2">
      <c r="A27" s="3"/>
      <c r="B27" s="11" t="s">
        <v>24</v>
      </c>
      <c r="C27" s="11" t="s">
        <v>23</v>
      </c>
      <c r="D27" s="11" t="s">
        <v>22</v>
      </c>
      <c r="E27" s="11" t="s">
        <v>21</v>
      </c>
      <c r="F27" s="11" t="s">
        <v>20</v>
      </c>
      <c r="G27" s="11" t="s">
        <v>19</v>
      </c>
      <c r="H27" s="11" t="s">
        <v>18</v>
      </c>
      <c r="I27" s="11" t="s">
        <v>17</v>
      </c>
      <c r="J27" s="11" t="s">
        <v>16</v>
      </c>
      <c r="K27" s="11" t="s">
        <v>15</v>
      </c>
      <c r="L27" s="11" t="s">
        <v>14</v>
      </c>
      <c r="M27" s="11" t="s">
        <v>13</v>
      </c>
      <c r="N27" s="11" t="s">
        <v>12</v>
      </c>
      <c r="O27" s="11" t="s">
        <v>11</v>
      </c>
      <c r="P27" s="11" t="s">
        <v>10</v>
      </c>
      <c r="Q27" s="11" t="s">
        <v>9</v>
      </c>
      <c r="R27" s="11" t="s">
        <v>0</v>
      </c>
    </row>
    <row r="28" spans="1:18">
      <c r="A28" s="27" t="s">
        <v>3</v>
      </c>
      <c r="B28" s="3">
        <v>0</v>
      </c>
      <c r="C28" s="3">
        <v>2</v>
      </c>
      <c r="D28" s="3">
        <v>0</v>
      </c>
      <c r="E28" s="3">
        <v>7</v>
      </c>
      <c r="F28" s="3">
        <v>0</v>
      </c>
      <c r="G28" s="3">
        <v>1</v>
      </c>
      <c r="H28" s="3">
        <v>0</v>
      </c>
      <c r="I28" s="3">
        <v>1</v>
      </c>
      <c r="J28" s="3">
        <v>3</v>
      </c>
      <c r="K28" s="3">
        <v>1</v>
      </c>
      <c r="L28" s="3">
        <v>5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f>SUM(B28:Q28)</f>
        <v>20</v>
      </c>
    </row>
    <row r="29" spans="1:18">
      <c r="A29" s="27" t="s">
        <v>2</v>
      </c>
      <c r="B29" s="2">
        <f>B28/20</f>
        <v>0</v>
      </c>
      <c r="C29" s="2">
        <f t="shared" ref="C29:Q29" si="4">C28/20</f>
        <v>0.1</v>
      </c>
      <c r="D29" s="2">
        <f t="shared" si="4"/>
        <v>0</v>
      </c>
      <c r="E29" s="2">
        <f t="shared" si="4"/>
        <v>0.35</v>
      </c>
      <c r="F29" s="2">
        <f t="shared" si="4"/>
        <v>0</v>
      </c>
      <c r="G29" s="2">
        <f t="shared" si="4"/>
        <v>0.05</v>
      </c>
      <c r="H29" s="2">
        <f t="shared" si="4"/>
        <v>0</v>
      </c>
      <c r="I29" s="2">
        <f t="shared" si="4"/>
        <v>0.05</v>
      </c>
      <c r="J29" s="2">
        <f t="shared" si="4"/>
        <v>0.15</v>
      </c>
      <c r="K29" s="2">
        <f t="shared" si="4"/>
        <v>0.05</v>
      </c>
      <c r="L29" s="2">
        <f t="shared" si="4"/>
        <v>0.25</v>
      </c>
      <c r="M29" s="2">
        <f t="shared" si="4"/>
        <v>0</v>
      </c>
      <c r="N29" s="2">
        <f t="shared" si="4"/>
        <v>0</v>
      </c>
      <c r="O29" s="2">
        <f t="shared" si="4"/>
        <v>0</v>
      </c>
      <c r="P29" s="2">
        <f t="shared" si="4"/>
        <v>0</v>
      </c>
      <c r="Q29" s="2">
        <f t="shared" si="4"/>
        <v>0</v>
      </c>
      <c r="R29" s="2">
        <f>SUM(B29:Q29)</f>
        <v>1</v>
      </c>
    </row>
    <row r="30" spans="1:18">
      <c r="A30" s="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2" spans="1:18">
      <c r="A32" s="4" t="s">
        <v>48</v>
      </c>
    </row>
    <row r="33" spans="1:7">
      <c r="A33" s="3"/>
      <c r="B33" s="28" t="s">
        <v>8</v>
      </c>
      <c r="C33" s="28" t="s">
        <v>7</v>
      </c>
      <c r="D33" s="28" t="s">
        <v>4</v>
      </c>
      <c r="E33" s="28" t="s">
        <v>6</v>
      </c>
      <c r="F33" s="28" t="s">
        <v>5</v>
      </c>
      <c r="G33" s="28" t="s">
        <v>0</v>
      </c>
    </row>
    <row r="34" spans="1:7">
      <c r="A34" s="27" t="s">
        <v>3</v>
      </c>
      <c r="B34" s="3">
        <v>0</v>
      </c>
      <c r="C34" s="3">
        <v>16</v>
      </c>
      <c r="D34" s="3">
        <v>4</v>
      </c>
      <c r="E34" s="3">
        <v>0</v>
      </c>
      <c r="F34" s="3">
        <v>0</v>
      </c>
      <c r="G34" s="3">
        <f>SUM(B34:F34)</f>
        <v>20</v>
      </c>
    </row>
    <row r="35" spans="1:7">
      <c r="A35" s="27" t="s">
        <v>2</v>
      </c>
      <c r="B35" s="2">
        <f>B34/20</f>
        <v>0</v>
      </c>
      <c r="C35" s="2">
        <f t="shared" ref="C35:F35" si="5">C34/20</f>
        <v>0.8</v>
      </c>
      <c r="D35" s="2">
        <f t="shared" si="5"/>
        <v>0.2</v>
      </c>
      <c r="E35" s="2">
        <f t="shared" si="5"/>
        <v>0</v>
      </c>
      <c r="F35" s="2">
        <f t="shared" si="5"/>
        <v>0</v>
      </c>
      <c r="G35" s="2">
        <f>SUM(B35:F35)</f>
        <v>1</v>
      </c>
    </row>
    <row r="36" spans="1:7">
      <c r="A36" s="6"/>
      <c r="B36" s="5"/>
      <c r="C36" s="5"/>
      <c r="D36" s="5"/>
      <c r="E36" s="5"/>
      <c r="F36" s="5"/>
      <c r="G36" s="5"/>
    </row>
  </sheetData>
  <mergeCells count="13">
    <mergeCell ref="F2:I2"/>
    <mergeCell ref="J2:J3"/>
    <mergeCell ref="A20:A21"/>
    <mergeCell ref="A2:A3"/>
    <mergeCell ref="B2:C2"/>
    <mergeCell ref="D2:D3"/>
    <mergeCell ref="E2:E3"/>
    <mergeCell ref="B6:C6"/>
    <mergeCell ref="F6:I6"/>
    <mergeCell ref="B7:C7"/>
    <mergeCell ref="F7:I7"/>
    <mergeCell ref="A18:A19"/>
    <mergeCell ref="A22:A2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77734375" style="1" customWidth="1"/>
    <col min="2" max="2" width="9.6640625" style="1" bestFit="1" customWidth="1"/>
    <col min="3" max="5" width="9" style="1"/>
    <col min="6" max="6" width="9.33203125" style="1" bestFit="1" customWidth="1"/>
    <col min="7" max="16384" width="9" style="1"/>
  </cols>
  <sheetData>
    <row r="1" spans="1:10">
      <c r="A1" s="4" t="s">
        <v>44</v>
      </c>
      <c r="B1" s="24"/>
      <c r="C1" s="24"/>
    </row>
    <row r="2" spans="1:10">
      <c r="A2" s="36"/>
      <c r="B2" s="41" t="s">
        <v>43</v>
      </c>
      <c r="C2" s="41"/>
      <c r="D2" s="42" t="s">
        <v>42</v>
      </c>
      <c r="E2" s="31" t="s">
        <v>41</v>
      </c>
      <c r="F2" s="33" t="s">
        <v>1</v>
      </c>
      <c r="G2" s="34"/>
      <c r="H2" s="34"/>
      <c r="I2" s="35"/>
      <c r="J2" s="36" t="s">
        <v>0</v>
      </c>
    </row>
    <row r="3" spans="1:10">
      <c r="A3" s="37"/>
      <c r="B3" s="28" t="s">
        <v>40</v>
      </c>
      <c r="C3" s="28" t="s">
        <v>25</v>
      </c>
      <c r="D3" s="43"/>
      <c r="E3" s="32"/>
      <c r="F3" s="28" t="s">
        <v>39</v>
      </c>
      <c r="G3" s="28" t="s">
        <v>38</v>
      </c>
      <c r="H3" s="28" t="s">
        <v>37</v>
      </c>
      <c r="I3" s="28" t="s">
        <v>1</v>
      </c>
      <c r="J3" s="37"/>
    </row>
    <row r="4" spans="1:10">
      <c r="A4" s="28" t="s">
        <v>3</v>
      </c>
      <c r="B4" s="22">
        <v>10</v>
      </c>
      <c r="C4" s="22">
        <v>2</v>
      </c>
      <c r="D4" s="22">
        <v>0</v>
      </c>
      <c r="E4" s="22">
        <v>0</v>
      </c>
      <c r="F4" s="22">
        <v>0</v>
      </c>
      <c r="G4" s="22">
        <v>2</v>
      </c>
      <c r="H4" s="22">
        <v>0</v>
      </c>
      <c r="I4" s="22">
        <v>1</v>
      </c>
      <c r="J4" s="22">
        <f>SUM(B4:I4)</f>
        <v>15</v>
      </c>
    </row>
    <row r="5" spans="1:10">
      <c r="A5" s="28" t="s">
        <v>2</v>
      </c>
      <c r="B5" s="21">
        <f>B4/15</f>
        <v>0.66666666666666663</v>
      </c>
      <c r="C5" s="21">
        <f t="shared" ref="C5:I5" si="0">C4/15</f>
        <v>0.13333333333333333</v>
      </c>
      <c r="D5" s="21">
        <f t="shared" si="0"/>
        <v>0</v>
      </c>
      <c r="E5" s="21">
        <f t="shared" si="0"/>
        <v>0</v>
      </c>
      <c r="F5" s="21">
        <f t="shared" si="0"/>
        <v>0</v>
      </c>
      <c r="G5" s="21">
        <f t="shared" si="0"/>
        <v>0.13333333333333333</v>
      </c>
      <c r="H5" s="21">
        <f t="shared" si="0"/>
        <v>0</v>
      </c>
      <c r="I5" s="21">
        <f t="shared" si="0"/>
        <v>6.6666666666666666E-2</v>
      </c>
      <c r="J5" s="21">
        <f>SUM(B5:I5)</f>
        <v>0.99999999999999989</v>
      </c>
    </row>
    <row r="6" spans="1:10">
      <c r="A6" s="28" t="s">
        <v>3</v>
      </c>
      <c r="B6" s="33">
        <f>SUM(B4:C4)</f>
        <v>12</v>
      </c>
      <c r="C6" s="35"/>
      <c r="D6" s="22">
        <f>D4</f>
        <v>0</v>
      </c>
      <c r="E6" s="22">
        <f>E4</f>
        <v>0</v>
      </c>
      <c r="F6" s="33">
        <f>SUM(F4:I4)</f>
        <v>3</v>
      </c>
      <c r="G6" s="34"/>
      <c r="H6" s="34"/>
      <c r="I6" s="35"/>
      <c r="J6" s="22">
        <f>SUM(B6:I6)</f>
        <v>15</v>
      </c>
    </row>
    <row r="7" spans="1:10">
      <c r="A7" s="28" t="s">
        <v>2</v>
      </c>
      <c r="B7" s="38">
        <f>B6/15</f>
        <v>0.8</v>
      </c>
      <c r="C7" s="40"/>
      <c r="D7" s="21">
        <f>D5</f>
        <v>0</v>
      </c>
      <c r="E7" s="21">
        <f>E5</f>
        <v>0</v>
      </c>
      <c r="F7" s="38">
        <f>F6/15</f>
        <v>0.2</v>
      </c>
      <c r="G7" s="39"/>
      <c r="H7" s="39"/>
      <c r="I7" s="40"/>
      <c r="J7" s="21">
        <f>SUM(B7:I7)</f>
        <v>1</v>
      </c>
    </row>
    <row r="8" spans="1:10">
      <c r="A8" s="20"/>
      <c r="B8" s="19"/>
      <c r="C8" s="18"/>
      <c r="D8" s="17"/>
      <c r="E8" s="17"/>
      <c r="F8" s="19"/>
      <c r="G8" s="18"/>
      <c r="H8" s="18"/>
      <c r="I8" s="18"/>
      <c r="J8" s="17"/>
    </row>
    <row r="9" spans="1:10">
      <c r="F9" s="1" t="s">
        <v>36</v>
      </c>
    </row>
    <row r="10" spans="1:10">
      <c r="A10" s="4" t="s">
        <v>45</v>
      </c>
    </row>
    <row r="11" spans="1:10">
      <c r="A11" s="12"/>
      <c r="B11" s="9" t="s">
        <v>35</v>
      </c>
      <c r="C11" s="28" t="s">
        <v>34</v>
      </c>
      <c r="D11" s="28" t="s">
        <v>33</v>
      </c>
      <c r="E11" s="28" t="s">
        <v>0</v>
      </c>
    </row>
    <row r="12" spans="1:10">
      <c r="A12" s="27" t="s">
        <v>3</v>
      </c>
      <c r="B12" s="15">
        <v>0</v>
      </c>
      <c r="C12" s="15">
        <v>0</v>
      </c>
      <c r="D12" s="15">
        <v>0</v>
      </c>
      <c r="E12" s="3">
        <f>SUM(B12:D12)</f>
        <v>0</v>
      </c>
    </row>
    <row r="13" spans="1:10">
      <c r="A13" s="27" t="s">
        <v>2</v>
      </c>
      <c r="B13" s="16">
        <v>0</v>
      </c>
      <c r="C13" s="16">
        <v>0</v>
      </c>
      <c r="D13" s="16">
        <v>0</v>
      </c>
      <c r="E13" s="2">
        <f>SUM(B13:D13)</f>
        <v>0</v>
      </c>
    </row>
    <row r="14" spans="1:10">
      <c r="A14" s="6"/>
      <c r="B14" s="5"/>
      <c r="C14" s="5"/>
      <c r="D14" s="5"/>
      <c r="E14" s="5"/>
      <c r="F14" s="5"/>
    </row>
    <row r="16" spans="1:10">
      <c r="A16" s="4" t="s">
        <v>46</v>
      </c>
    </row>
    <row r="17" spans="1:18">
      <c r="A17" s="27"/>
      <c r="B17" s="28" t="s">
        <v>32</v>
      </c>
      <c r="C17" s="28" t="s">
        <v>31</v>
      </c>
      <c r="D17" s="28" t="s">
        <v>30</v>
      </c>
      <c r="E17" s="28" t="s">
        <v>29</v>
      </c>
      <c r="F17" s="28" t="s">
        <v>28</v>
      </c>
      <c r="G17" s="28" t="s">
        <v>27</v>
      </c>
      <c r="H17" s="28" t="s">
        <v>1</v>
      </c>
      <c r="I17" s="28" t="s">
        <v>0</v>
      </c>
    </row>
    <row r="18" spans="1:18">
      <c r="A18" s="29" t="s">
        <v>26</v>
      </c>
      <c r="B18" s="15">
        <v>9</v>
      </c>
      <c r="C18" s="15">
        <v>0</v>
      </c>
      <c r="D18" s="15">
        <v>0</v>
      </c>
      <c r="E18" s="15">
        <v>0</v>
      </c>
      <c r="F18" s="15">
        <v>1</v>
      </c>
      <c r="G18" s="15">
        <v>0</v>
      </c>
      <c r="H18" s="15">
        <v>0</v>
      </c>
      <c r="I18" s="15">
        <f>SUM(B18:H18)</f>
        <v>10</v>
      </c>
    </row>
    <row r="19" spans="1:18">
      <c r="A19" s="30"/>
      <c r="B19" s="14">
        <f>B18/10</f>
        <v>0.9</v>
      </c>
      <c r="C19" s="14">
        <f t="shared" ref="C19:H19" si="1">C18/10</f>
        <v>0</v>
      </c>
      <c r="D19" s="14">
        <f t="shared" si="1"/>
        <v>0</v>
      </c>
      <c r="E19" s="14">
        <f t="shared" si="1"/>
        <v>0</v>
      </c>
      <c r="F19" s="14">
        <f t="shared" si="1"/>
        <v>0.1</v>
      </c>
      <c r="G19" s="14">
        <f t="shared" si="1"/>
        <v>0</v>
      </c>
      <c r="H19" s="14">
        <f t="shared" si="1"/>
        <v>0</v>
      </c>
      <c r="I19" s="14">
        <f>SUM(B19:H19)</f>
        <v>1</v>
      </c>
    </row>
    <row r="20" spans="1:18">
      <c r="A20" s="29" t="s">
        <v>25</v>
      </c>
      <c r="B20" s="15">
        <v>0</v>
      </c>
      <c r="C20" s="15">
        <v>0</v>
      </c>
      <c r="D20" s="15">
        <v>2</v>
      </c>
      <c r="E20" s="15">
        <v>0</v>
      </c>
      <c r="F20" s="15">
        <v>0</v>
      </c>
      <c r="G20" s="15">
        <v>0</v>
      </c>
      <c r="H20" s="15">
        <v>0</v>
      </c>
      <c r="I20" s="15">
        <f>SUM(B20:H20)</f>
        <v>2</v>
      </c>
    </row>
    <row r="21" spans="1:18">
      <c r="A21" s="30"/>
      <c r="B21" s="14">
        <f>B20/2</f>
        <v>0</v>
      </c>
      <c r="C21" s="14">
        <f t="shared" ref="C21:H21" si="2">C20/2</f>
        <v>0</v>
      </c>
      <c r="D21" s="14">
        <f t="shared" si="2"/>
        <v>1</v>
      </c>
      <c r="E21" s="14">
        <f t="shared" si="2"/>
        <v>0</v>
      </c>
      <c r="F21" s="14">
        <f t="shared" si="2"/>
        <v>0</v>
      </c>
      <c r="G21" s="14">
        <f t="shared" si="2"/>
        <v>0</v>
      </c>
      <c r="H21" s="14">
        <f t="shared" si="2"/>
        <v>0</v>
      </c>
      <c r="I21" s="14">
        <f>SUM(B21:H21)</f>
        <v>1</v>
      </c>
    </row>
    <row r="22" spans="1:18">
      <c r="A22" s="29" t="s">
        <v>0</v>
      </c>
      <c r="B22" s="15">
        <f t="shared" ref="B22:I22" si="3">SUM(B18+B20)</f>
        <v>9</v>
      </c>
      <c r="C22" s="15">
        <f t="shared" si="3"/>
        <v>0</v>
      </c>
      <c r="D22" s="15">
        <f t="shared" si="3"/>
        <v>2</v>
      </c>
      <c r="E22" s="15">
        <f t="shared" si="3"/>
        <v>0</v>
      </c>
      <c r="F22" s="15">
        <f t="shared" si="3"/>
        <v>1</v>
      </c>
      <c r="G22" s="15">
        <f t="shared" si="3"/>
        <v>0</v>
      </c>
      <c r="H22" s="15">
        <f t="shared" si="3"/>
        <v>0</v>
      </c>
      <c r="I22" s="15">
        <f t="shared" si="3"/>
        <v>12</v>
      </c>
    </row>
    <row r="23" spans="1:18">
      <c r="A23" s="30"/>
      <c r="B23" s="14">
        <f>B22/12</f>
        <v>0.75</v>
      </c>
      <c r="C23" s="14">
        <f t="shared" ref="C23:H23" si="4">C22/12</f>
        <v>0</v>
      </c>
      <c r="D23" s="14">
        <f t="shared" si="4"/>
        <v>0.16666666666666666</v>
      </c>
      <c r="E23" s="14">
        <f t="shared" si="4"/>
        <v>0</v>
      </c>
      <c r="F23" s="14">
        <f t="shared" si="4"/>
        <v>8.3333333333333329E-2</v>
      </c>
      <c r="G23" s="14">
        <f t="shared" si="4"/>
        <v>0</v>
      </c>
      <c r="H23" s="14">
        <f t="shared" si="4"/>
        <v>0</v>
      </c>
      <c r="I23" s="14">
        <f>SUM(B23:H23)</f>
        <v>1</v>
      </c>
    </row>
    <row r="24" spans="1:18">
      <c r="A24" s="6"/>
      <c r="B24" s="13"/>
      <c r="C24" s="13"/>
      <c r="D24" s="13"/>
      <c r="E24" s="13"/>
      <c r="F24" s="13"/>
      <c r="G24" s="13"/>
      <c r="H24" s="13"/>
      <c r="I24" s="13"/>
    </row>
    <row r="26" spans="1:18">
      <c r="A26" s="4" t="s">
        <v>47</v>
      </c>
    </row>
    <row r="27" spans="1:18" ht="55.2">
      <c r="A27" s="3"/>
      <c r="B27" s="11" t="s">
        <v>24</v>
      </c>
      <c r="C27" s="11" t="s">
        <v>23</v>
      </c>
      <c r="D27" s="11" t="s">
        <v>22</v>
      </c>
      <c r="E27" s="11" t="s">
        <v>21</v>
      </c>
      <c r="F27" s="11" t="s">
        <v>20</v>
      </c>
      <c r="G27" s="11" t="s">
        <v>19</v>
      </c>
      <c r="H27" s="11" t="s">
        <v>18</v>
      </c>
      <c r="I27" s="11" t="s">
        <v>17</v>
      </c>
      <c r="J27" s="11" t="s">
        <v>16</v>
      </c>
      <c r="K27" s="11" t="s">
        <v>15</v>
      </c>
      <c r="L27" s="11" t="s">
        <v>14</v>
      </c>
      <c r="M27" s="11" t="s">
        <v>13</v>
      </c>
      <c r="N27" s="11" t="s">
        <v>12</v>
      </c>
      <c r="O27" s="11" t="s">
        <v>11</v>
      </c>
      <c r="P27" s="11" t="s">
        <v>10</v>
      </c>
      <c r="Q27" s="11" t="s">
        <v>9</v>
      </c>
      <c r="R27" s="11" t="s">
        <v>0</v>
      </c>
    </row>
    <row r="28" spans="1:18">
      <c r="A28" s="27" t="s">
        <v>3</v>
      </c>
      <c r="B28" s="3">
        <v>0</v>
      </c>
      <c r="C28" s="3">
        <v>2</v>
      </c>
      <c r="D28" s="3">
        <v>0</v>
      </c>
      <c r="E28" s="3">
        <v>0</v>
      </c>
      <c r="F28" s="3">
        <v>1</v>
      </c>
      <c r="G28" s="3">
        <v>0</v>
      </c>
      <c r="H28" s="3">
        <v>1</v>
      </c>
      <c r="I28" s="3">
        <v>2</v>
      </c>
      <c r="J28" s="3">
        <v>0</v>
      </c>
      <c r="K28" s="3">
        <v>1</v>
      </c>
      <c r="L28" s="3">
        <v>4</v>
      </c>
      <c r="M28" s="3">
        <v>0</v>
      </c>
      <c r="N28" s="3">
        <v>0</v>
      </c>
      <c r="O28" s="3">
        <v>0</v>
      </c>
      <c r="P28" s="3">
        <v>1</v>
      </c>
      <c r="Q28" s="3">
        <v>0</v>
      </c>
      <c r="R28" s="3">
        <f>SUM(B28:Q28)</f>
        <v>12</v>
      </c>
    </row>
    <row r="29" spans="1:18">
      <c r="A29" s="27" t="s">
        <v>2</v>
      </c>
      <c r="B29" s="2">
        <f>B28/12</f>
        <v>0</v>
      </c>
      <c r="C29" s="2">
        <f t="shared" ref="C29:Q29" si="5">C28/12</f>
        <v>0.16666666666666666</v>
      </c>
      <c r="D29" s="2">
        <f t="shared" si="5"/>
        <v>0</v>
      </c>
      <c r="E29" s="2">
        <f t="shared" si="5"/>
        <v>0</v>
      </c>
      <c r="F29" s="2">
        <f t="shared" si="5"/>
        <v>8.3333333333333329E-2</v>
      </c>
      <c r="G29" s="2">
        <f t="shared" si="5"/>
        <v>0</v>
      </c>
      <c r="H29" s="2">
        <f t="shared" si="5"/>
        <v>8.3333333333333329E-2</v>
      </c>
      <c r="I29" s="2">
        <f t="shared" si="5"/>
        <v>0.16666666666666666</v>
      </c>
      <c r="J29" s="2">
        <f t="shared" si="5"/>
        <v>0</v>
      </c>
      <c r="K29" s="2">
        <f t="shared" si="5"/>
        <v>8.3333333333333329E-2</v>
      </c>
      <c r="L29" s="2">
        <f t="shared" si="5"/>
        <v>0.33333333333333331</v>
      </c>
      <c r="M29" s="2">
        <f t="shared" si="5"/>
        <v>0</v>
      </c>
      <c r="N29" s="2">
        <f t="shared" si="5"/>
        <v>0</v>
      </c>
      <c r="O29" s="2">
        <f t="shared" si="5"/>
        <v>0</v>
      </c>
      <c r="P29" s="2">
        <f t="shared" si="5"/>
        <v>8.3333333333333329E-2</v>
      </c>
      <c r="Q29" s="2">
        <f t="shared" si="5"/>
        <v>0</v>
      </c>
      <c r="R29" s="2">
        <f>SUM(B29:Q29)</f>
        <v>1</v>
      </c>
    </row>
    <row r="30" spans="1:18">
      <c r="A30" s="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2" spans="1:18">
      <c r="A32" s="4" t="s">
        <v>48</v>
      </c>
    </row>
    <row r="33" spans="1:7">
      <c r="A33" s="3"/>
      <c r="B33" s="28" t="s">
        <v>8</v>
      </c>
      <c r="C33" s="28" t="s">
        <v>7</v>
      </c>
      <c r="D33" s="28" t="s">
        <v>4</v>
      </c>
      <c r="E33" s="28" t="s">
        <v>6</v>
      </c>
      <c r="F33" s="28" t="s">
        <v>5</v>
      </c>
      <c r="G33" s="28" t="s">
        <v>0</v>
      </c>
    </row>
    <row r="34" spans="1:7">
      <c r="A34" s="27" t="s">
        <v>3</v>
      </c>
      <c r="B34" s="3">
        <v>1</v>
      </c>
      <c r="C34" s="3">
        <v>8</v>
      </c>
      <c r="D34" s="3">
        <v>3</v>
      </c>
      <c r="E34" s="3">
        <v>0</v>
      </c>
      <c r="F34" s="3">
        <v>0</v>
      </c>
      <c r="G34" s="3">
        <f>SUM(B34:F34)</f>
        <v>12</v>
      </c>
    </row>
    <row r="35" spans="1:7">
      <c r="A35" s="27" t="s">
        <v>2</v>
      </c>
      <c r="B35" s="2">
        <f>B34/12</f>
        <v>8.3333333333333329E-2</v>
      </c>
      <c r="C35" s="2">
        <f t="shared" ref="C35:F35" si="6">C34/12</f>
        <v>0.66666666666666663</v>
      </c>
      <c r="D35" s="2">
        <f t="shared" si="6"/>
        <v>0.25</v>
      </c>
      <c r="E35" s="2">
        <f t="shared" si="6"/>
        <v>0</v>
      </c>
      <c r="F35" s="2">
        <f t="shared" si="6"/>
        <v>0</v>
      </c>
      <c r="G35" s="2">
        <f>SUM(B35:F35)</f>
        <v>1</v>
      </c>
    </row>
    <row r="36" spans="1:7">
      <c r="A36" s="6"/>
      <c r="B36" s="5"/>
      <c r="C36" s="5"/>
      <c r="D36" s="5"/>
      <c r="E36" s="5"/>
      <c r="F36" s="5"/>
      <c r="G36" s="5"/>
    </row>
  </sheetData>
  <mergeCells count="13">
    <mergeCell ref="F2:I2"/>
    <mergeCell ref="J2:J3"/>
    <mergeCell ref="A20:A21"/>
    <mergeCell ref="A2:A3"/>
    <mergeCell ref="B2:C2"/>
    <mergeCell ref="D2:D3"/>
    <mergeCell ref="E2:E3"/>
    <mergeCell ref="B6:C6"/>
    <mergeCell ref="F6:I6"/>
    <mergeCell ref="B7:C7"/>
    <mergeCell ref="F7:I7"/>
    <mergeCell ref="A18:A19"/>
    <mergeCell ref="A22:A2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77734375" style="1" customWidth="1"/>
    <col min="2" max="2" width="9.6640625" style="1" bestFit="1" customWidth="1"/>
    <col min="3" max="5" width="9" style="1"/>
    <col min="6" max="6" width="9.33203125" style="1" bestFit="1" customWidth="1"/>
    <col min="7" max="16384" width="9" style="1"/>
  </cols>
  <sheetData>
    <row r="1" spans="1:10">
      <c r="A1" s="4" t="s">
        <v>44</v>
      </c>
      <c r="B1" s="24"/>
      <c r="C1" s="24"/>
    </row>
    <row r="2" spans="1:10">
      <c r="A2" s="36"/>
      <c r="B2" s="41" t="s">
        <v>43</v>
      </c>
      <c r="C2" s="41"/>
      <c r="D2" s="42" t="s">
        <v>42</v>
      </c>
      <c r="E2" s="31" t="s">
        <v>41</v>
      </c>
      <c r="F2" s="33" t="s">
        <v>1</v>
      </c>
      <c r="G2" s="34"/>
      <c r="H2" s="34"/>
      <c r="I2" s="35"/>
      <c r="J2" s="36" t="s">
        <v>0</v>
      </c>
    </row>
    <row r="3" spans="1:10">
      <c r="A3" s="37"/>
      <c r="B3" s="28" t="s">
        <v>40</v>
      </c>
      <c r="C3" s="28" t="s">
        <v>25</v>
      </c>
      <c r="D3" s="43"/>
      <c r="E3" s="32"/>
      <c r="F3" s="28" t="s">
        <v>39</v>
      </c>
      <c r="G3" s="28" t="s">
        <v>38</v>
      </c>
      <c r="H3" s="28" t="s">
        <v>37</v>
      </c>
      <c r="I3" s="28" t="s">
        <v>1</v>
      </c>
      <c r="J3" s="37"/>
    </row>
    <row r="4" spans="1:10">
      <c r="A4" s="28" t="s">
        <v>3</v>
      </c>
      <c r="B4" s="22">
        <v>19</v>
      </c>
      <c r="C4" s="22">
        <v>1</v>
      </c>
      <c r="D4" s="22">
        <v>0</v>
      </c>
      <c r="E4" s="22">
        <v>1</v>
      </c>
      <c r="F4" s="22">
        <v>1</v>
      </c>
      <c r="G4" s="22">
        <v>0</v>
      </c>
      <c r="H4" s="22">
        <v>7</v>
      </c>
      <c r="I4" s="22">
        <v>0</v>
      </c>
      <c r="J4" s="22">
        <f>SUM(B4:I4)</f>
        <v>29</v>
      </c>
    </row>
    <row r="5" spans="1:10">
      <c r="A5" s="28" t="s">
        <v>2</v>
      </c>
      <c r="B5" s="21">
        <f>B4/29</f>
        <v>0.65517241379310343</v>
      </c>
      <c r="C5" s="21">
        <f t="shared" ref="C5:I5" si="0">C4/29</f>
        <v>3.4482758620689655E-2</v>
      </c>
      <c r="D5" s="21">
        <f t="shared" si="0"/>
        <v>0</v>
      </c>
      <c r="E5" s="21">
        <f t="shared" si="0"/>
        <v>3.4482758620689655E-2</v>
      </c>
      <c r="F5" s="21">
        <f t="shared" si="0"/>
        <v>3.4482758620689655E-2</v>
      </c>
      <c r="G5" s="21">
        <f t="shared" si="0"/>
        <v>0</v>
      </c>
      <c r="H5" s="21">
        <f t="shared" si="0"/>
        <v>0.2413793103448276</v>
      </c>
      <c r="I5" s="21">
        <f t="shared" si="0"/>
        <v>0</v>
      </c>
      <c r="J5" s="21">
        <f>SUM(B5:I5)</f>
        <v>0.99999999999999989</v>
      </c>
    </row>
    <row r="6" spans="1:10">
      <c r="A6" s="28" t="s">
        <v>3</v>
      </c>
      <c r="B6" s="33">
        <f>SUM(B4:C4)</f>
        <v>20</v>
      </c>
      <c r="C6" s="35"/>
      <c r="D6" s="22">
        <f>D4</f>
        <v>0</v>
      </c>
      <c r="E6" s="22">
        <f>E4</f>
        <v>1</v>
      </c>
      <c r="F6" s="33">
        <f>SUM(F4:I4)</f>
        <v>8</v>
      </c>
      <c r="G6" s="34"/>
      <c r="H6" s="34"/>
      <c r="I6" s="35"/>
      <c r="J6" s="22">
        <f>SUM(B6:I6)</f>
        <v>29</v>
      </c>
    </row>
    <row r="7" spans="1:10">
      <c r="A7" s="28" t="s">
        <v>2</v>
      </c>
      <c r="B7" s="38">
        <f>B6/29</f>
        <v>0.68965517241379315</v>
      </c>
      <c r="C7" s="40"/>
      <c r="D7" s="21">
        <f>D5</f>
        <v>0</v>
      </c>
      <c r="E7" s="21">
        <f>E5</f>
        <v>3.4482758620689655E-2</v>
      </c>
      <c r="F7" s="38">
        <f>F6/29</f>
        <v>0.27586206896551724</v>
      </c>
      <c r="G7" s="39"/>
      <c r="H7" s="39"/>
      <c r="I7" s="40"/>
      <c r="J7" s="21">
        <f>SUM(B7:I7)</f>
        <v>1</v>
      </c>
    </row>
    <row r="8" spans="1:10">
      <c r="A8" s="20"/>
      <c r="B8" s="19"/>
      <c r="C8" s="18"/>
      <c r="D8" s="17"/>
      <c r="E8" s="17"/>
      <c r="F8" s="19"/>
      <c r="G8" s="18"/>
      <c r="H8" s="18"/>
      <c r="I8" s="18"/>
      <c r="J8" s="17"/>
    </row>
    <row r="9" spans="1:10">
      <c r="F9" s="1" t="s">
        <v>36</v>
      </c>
    </row>
    <row r="10" spans="1:10">
      <c r="A10" s="4" t="s">
        <v>45</v>
      </c>
    </row>
    <row r="11" spans="1:10">
      <c r="A11" s="12"/>
      <c r="B11" s="9" t="s">
        <v>35</v>
      </c>
      <c r="C11" s="28" t="s">
        <v>34</v>
      </c>
      <c r="D11" s="28" t="s">
        <v>33</v>
      </c>
      <c r="E11" s="28" t="s">
        <v>0</v>
      </c>
    </row>
    <row r="12" spans="1:10">
      <c r="A12" s="27" t="s">
        <v>3</v>
      </c>
      <c r="B12" s="15">
        <v>0</v>
      </c>
      <c r="C12" s="3">
        <v>0</v>
      </c>
      <c r="D12" s="3">
        <v>1</v>
      </c>
      <c r="E12" s="3">
        <f>SUM(B12:D12)</f>
        <v>1</v>
      </c>
    </row>
    <row r="13" spans="1:10">
      <c r="A13" s="27" t="s">
        <v>2</v>
      </c>
      <c r="B13" s="16">
        <f>B12/1</f>
        <v>0</v>
      </c>
      <c r="C13" s="16">
        <f t="shared" ref="C13:D13" si="1">C12/1</f>
        <v>0</v>
      </c>
      <c r="D13" s="16">
        <f t="shared" si="1"/>
        <v>1</v>
      </c>
      <c r="E13" s="2">
        <f>SUM(B13:D13)</f>
        <v>1</v>
      </c>
    </row>
    <row r="14" spans="1:10">
      <c r="A14" s="6"/>
      <c r="B14" s="5"/>
      <c r="C14" s="5"/>
      <c r="D14" s="5"/>
      <c r="E14" s="5"/>
      <c r="F14" s="5"/>
    </row>
    <row r="16" spans="1:10">
      <c r="A16" s="4" t="s">
        <v>46</v>
      </c>
    </row>
    <row r="17" spans="1:18">
      <c r="A17" s="27"/>
      <c r="B17" s="28" t="s">
        <v>32</v>
      </c>
      <c r="C17" s="28" t="s">
        <v>31</v>
      </c>
      <c r="D17" s="28" t="s">
        <v>30</v>
      </c>
      <c r="E17" s="28" t="s">
        <v>29</v>
      </c>
      <c r="F17" s="28" t="s">
        <v>28</v>
      </c>
      <c r="G17" s="28" t="s">
        <v>27</v>
      </c>
      <c r="H17" s="28" t="s">
        <v>1</v>
      </c>
      <c r="I17" s="28" t="s">
        <v>0</v>
      </c>
    </row>
    <row r="18" spans="1:18">
      <c r="A18" s="29" t="s">
        <v>26</v>
      </c>
      <c r="B18" s="15">
        <v>13</v>
      </c>
      <c r="C18" s="15">
        <v>3</v>
      </c>
      <c r="D18" s="15">
        <v>2</v>
      </c>
      <c r="E18" s="15">
        <v>0</v>
      </c>
      <c r="F18" s="15">
        <v>1</v>
      </c>
      <c r="G18" s="15">
        <v>0</v>
      </c>
      <c r="H18" s="15">
        <v>0</v>
      </c>
      <c r="I18" s="15">
        <f>SUM(B18:H18)</f>
        <v>19</v>
      </c>
    </row>
    <row r="19" spans="1:18">
      <c r="A19" s="30"/>
      <c r="B19" s="14">
        <f>B18/19</f>
        <v>0.68421052631578949</v>
      </c>
      <c r="C19" s="14">
        <f t="shared" ref="C19:H19" si="2">C18/19</f>
        <v>0.15789473684210525</v>
      </c>
      <c r="D19" s="14">
        <f t="shared" si="2"/>
        <v>0.10526315789473684</v>
      </c>
      <c r="E19" s="14">
        <f t="shared" si="2"/>
        <v>0</v>
      </c>
      <c r="F19" s="14">
        <f t="shared" si="2"/>
        <v>5.2631578947368418E-2</v>
      </c>
      <c r="G19" s="14">
        <f t="shared" si="2"/>
        <v>0</v>
      </c>
      <c r="H19" s="14">
        <f t="shared" si="2"/>
        <v>0</v>
      </c>
      <c r="I19" s="14">
        <f>SUM(B19:H19)</f>
        <v>1</v>
      </c>
    </row>
    <row r="20" spans="1:18">
      <c r="A20" s="29" t="s">
        <v>25</v>
      </c>
      <c r="B20" s="15">
        <v>0</v>
      </c>
      <c r="C20" s="15">
        <v>0</v>
      </c>
      <c r="D20" s="15">
        <v>0</v>
      </c>
      <c r="E20" s="15">
        <v>1</v>
      </c>
      <c r="F20" s="15">
        <v>0</v>
      </c>
      <c r="G20" s="15">
        <v>0</v>
      </c>
      <c r="H20" s="15">
        <v>0</v>
      </c>
      <c r="I20" s="15">
        <f>SUM(B20:H20)</f>
        <v>1</v>
      </c>
    </row>
    <row r="21" spans="1:18">
      <c r="A21" s="30"/>
      <c r="B21" s="14">
        <f>B20/1</f>
        <v>0</v>
      </c>
      <c r="C21" s="14">
        <f t="shared" ref="C21:H21" si="3">C20/1</f>
        <v>0</v>
      </c>
      <c r="D21" s="14">
        <f t="shared" si="3"/>
        <v>0</v>
      </c>
      <c r="E21" s="14">
        <f t="shared" si="3"/>
        <v>1</v>
      </c>
      <c r="F21" s="14">
        <f t="shared" si="3"/>
        <v>0</v>
      </c>
      <c r="G21" s="14">
        <f t="shared" si="3"/>
        <v>0</v>
      </c>
      <c r="H21" s="14">
        <f t="shared" si="3"/>
        <v>0</v>
      </c>
      <c r="I21" s="14">
        <f>SUM(B21:H21)</f>
        <v>1</v>
      </c>
    </row>
    <row r="22" spans="1:18">
      <c r="A22" s="29" t="s">
        <v>0</v>
      </c>
      <c r="B22" s="15">
        <f t="shared" ref="B22:I22" si="4">SUM(B18+B20)</f>
        <v>13</v>
      </c>
      <c r="C22" s="15">
        <f t="shared" si="4"/>
        <v>3</v>
      </c>
      <c r="D22" s="15">
        <f t="shared" si="4"/>
        <v>2</v>
      </c>
      <c r="E22" s="15">
        <f t="shared" si="4"/>
        <v>1</v>
      </c>
      <c r="F22" s="15">
        <f t="shared" si="4"/>
        <v>1</v>
      </c>
      <c r="G22" s="15">
        <f t="shared" si="4"/>
        <v>0</v>
      </c>
      <c r="H22" s="15">
        <f t="shared" si="4"/>
        <v>0</v>
      </c>
      <c r="I22" s="15">
        <f t="shared" si="4"/>
        <v>20</v>
      </c>
    </row>
    <row r="23" spans="1:18">
      <c r="A23" s="30"/>
      <c r="B23" s="14">
        <f>B22/20</f>
        <v>0.65</v>
      </c>
      <c r="C23" s="14">
        <f t="shared" ref="C23:H23" si="5">C22/20</f>
        <v>0.15</v>
      </c>
      <c r="D23" s="14">
        <f t="shared" si="5"/>
        <v>0.1</v>
      </c>
      <c r="E23" s="14">
        <f t="shared" si="5"/>
        <v>0.05</v>
      </c>
      <c r="F23" s="14">
        <f t="shared" si="5"/>
        <v>0.05</v>
      </c>
      <c r="G23" s="14">
        <f t="shared" si="5"/>
        <v>0</v>
      </c>
      <c r="H23" s="14">
        <f t="shared" si="5"/>
        <v>0</v>
      </c>
      <c r="I23" s="14">
        <f>SUM(B23:H23)</f>
        <v>1</v>
      </c>
    </row>
    <row r="24" spans="1:18">
      <c r="A24" s="6"/>
      <c r="B24" s="13"/>
      <c r="C24" s="13"/>
      <c r="D24" s="13"/>
      <c r="E24" s="13"/>
      <c r="F24" s="13"/>
      <c r="G24" s="13"/>
      <c r="H24" s="13"/>
      <c r="I24" s="13"/>
    </row>
    <row r="26" spans="1:18">
      <c r="A26" s="4" t="s">
        <v>47</v>
      </c>
    </row>
    <row r="27" spans="1:18" ht="55.2">
      <c r="A27" s="3"/>
      <c r="B27" s="11" t="s">
        <v>24</v>
      </c>
      <c r="C27" s="11" t="s">
        <v>23</v>
      </c>
      <c r="D27" s="11" t="s">
        <v>22</v>
      </c>
      <c r="E27" s="11" t="s">
        <v>21</v>
      </c>
      <c r="F27" s="11" t="s">
        <v>20</v>
      </c>
      <c r="G27" s="11" t="s">
        <v>19</v>
      </c>
      <c r="H27" s="11" t="s">
        <v>18</v>
      </c>
      <c r="I27" s="11" t="s">
        <v>17</v>
      </c>
      <c r="J27" s="11" t="s">
        <v>16</v>
      </c>
      <c r="K27" s="11" t="s">
        <v>15</v>
      </c>
      <c r="L27" s="11" t="s">
        <v>14</v>
      </c>
      <c r="M27" s="11" t="s">
        <v>13</v>
      </c>
      <c r="N27" s="11" t="s">
        <v>12</v>
      </c>
      <c r="O27" s="11" t="s">
        <v>11</v>
      </c>
      <c r="P27" s="11" t="s">
        <v>10</v>
      </c>
      <c r="Q27" s="11" t="s">
        <v>9</v>
      </c>
      <c r="R27" s="11" t="s">
        <v>0</v>
      </c>
    </row>
    <row r="28" spans="1:18">
      <c r="A28" s="27" t="s">
        <v>3</v>
      </c>
      <c r="B28" s="3">
        <v>0</v>
      </c>
      <c r="C28" s="3">
        <v>2</v>
      </c>
      <c r="D28" s="3">
        <v>0</v>
      </c>
      <c r="E28" s="3">
        <v>1</v>
      </c>
      <c r="F28" s="3">
        <v>0</v>
      </c>
      <c r="G28" s="3">
        <v>1</v>
      </c>
      <c r="H28" s="3">
        <v>1</v>
      </c>
      <c r="I28" s="3">
        <v>1</v>
      </c>
      <c r="J28" s="3">
        <v>1</v>
      </c>
      <c r="K28" s="3">
        <v>0</v>
      </c>
      <c r="L28" s="3">
        <v>7</v>
      </c>
      <c r="M28" s="3">
        <v>1</v>
      </c>
      <c r="N28" s="3">
        <v>1</v>
      </c>
      <c r="O28" s="3">
        <v>1</v>
      </c>
      <c r="P28" s="3">
        <v>1</v>
      </c>
      <c r="Q28" s="3">
        <v>2</v>
      </c>
      <c r="R28" s="3">
        <f>SUM(B28:Q28)</f>
        <v>20</v>
      </c>
    </row>
    <row r="29" spans="1:18">
      <c r="A29" s="27" t="s">
        <v>2</v>
      </c>
      <c r="B29" s="2">
        <f>B28/20</f>
        <v>0</v>
      </c>
      <c r="C29" s="2">
        <f t="shared" ref="C29:Q29" si="6">C28/20</f>
        <v>0.1</v>
      </c>
      <c r="D29" s="2">
        <f t="shared" si="6"/>
        <v>0</v>
      </c>
      <c r="E29" s="2">
        <f t="shared" si="6"/>
        <v>0.05</v>
      </c>
      <c r="F29" s="2">
        <f t="shared" si="6"/>
        <v>0</v>
      </c>
      <c r="G29" s="2">
        <f t="shared" si="6"/>
        <v>0.05</v>
      </c>
      <c r="H29" s="2">
        <f t="shared" si="6"/>
        <v>0.05</v>
      </c>
      <c r="I29" s="2">
        <f t="shared" si="6"/>
        <v>0.05</v>
      </c>
      <c r="J29" s="2">
        <f t="shared" si="6"/>
        <v>0.05</v>
      </c>
      <c r="K29" s="2">
        <f t="shared" si="6"/>
        <v>0</v>
      </c>
      <c r="L29" s="2">
        <f t="shared" si="6"/>
        <v>0.35</v>
      </c>
      <c r="M29" s="2">
        <f t="shared" si="6"/>
        <v>0.05</v>
      </c>
      <c r="N29" s="2">
        <f t="shared" si="6"/>
        <v>0.05</v>
      </c>
      <c r="O29" s="2">
        <f t="shared" si="6"/>
        <v>0.05</v>
      </c>
      <c r="P29" s="2">
        <f t="shared" si="6"/>
        <v>0.05</v>
      </c>
      <c r="Q29" s="2">
        <f t="shared" si="6"/>
        <v>0.1</v>
      </c>
      <c r="R29" s="2">
        <f>SUM(B29:Q29)</f>
        <v>1.0000000000000002</v>
      </c>
    </row>
    <row r="30" spans="1:18">
      <c r="A30" s="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2" spans="1:18">
      <c r="A32" s="4" t="s">
        <v>48</v>
      </c>
    </row>
    <row r="33" spans="1:7">
      <c r="A33" s="3"/>
      <c r="B33" s="28" t="s">
        <v>8</v>
      </c>
      <c r="C33" s="28" t="s">
        <v>7</v>
      </c>
      <c r="D33" s="28" t="s">
        <v>4</v>
      </c>
      <c r="E33" s="28" t="s">
        <v>6</v>
      </c>
      <c r="F33" s="28" t="s">
        <v>5</v>
      </c>
      <c r="G33" s="28" t="s">
        <v>0</v>
      </c>
    </row>
    <row r="34" spans="1:7">
      <c r="A34" s="27" t="s">
        <v>3</v>
      </c>
      <c r="B34" s="3">
        <v>3</v>
      </c>
      <c r="C34" s="3">
        <v>8</v>
      </c>
      <c r="D34" s="3">
        <v>9</v>
      </c>
      <c r="E34" s="3">
        <v>0</v>
      </c>
      <c r="F34" s="3">
        <v>0</v>
      </c>
      <c r="G34" s="3">
        <f>SUM(B34:F34)</f>
        <v>20</v>
      </c>
    </row>
    <row r="35" spans="1:7">
      <c r="A35" s="27" t="s">
        <v>2</v>
      </c>
      <c r="B35" s="2">
        <f>B34/20</f>
        <v>0.15</v>
      </c>
      <c r="C35" s="2">
        <f t="shared" ref="C35:F35" si="7">C34/20</f>
        <v>0.4</v>
      </c>
      <c r="D35" s="2">
        <f t="shared" si="7"/>
        <v>0.45</v>
      </c>
      <c r="E35" s="2">
        <f t="shared" si="7"/>
        <v>0</v>
      </c>
      <c r="F35" s="2">
        <f t="shared" si="7"/>
        <v>0</v>
      </c>
      <c r="G35" s="2">
        <f>SUM(B35:F35)</f>
        <v>1</v>
      </c>
    </row>
    <row r="36" spans="1:7">
      <c r="A36" s="6"/>
      <c r="B36" s="5"/>
      <c r="C36" s="5"/>
      <c r="D36" s="5"/>
      <c r="E36" s="5"/>
      <c r="F36" s="5"/>
      <c r="G36" s="5"/>
    </row>
  </sheetData>
  <mergeCells count="13">
    <mergeCell ref="F2:I2"/>
    <mergeCell ref="J2:J3"/>
    <mergeCell ref="A20:A21"/>
    <mergeCell ref="A2:A3"/>
    <mergeCell ref="B2:C2"/>
    <mergeCell ref="D2:D3"/>
    <mergeCell ref="E2:E3"/>
    <mergeCell ref="B6:C6"/>
    <mergeCell ref="F6:I6"/>
    <mergeCell ref="B7:C7"/>
    <mergeCell ref="F7:I7"/>
    <mergeCell ref="A18:A19"/>
    <mergeCell ref="A22:A2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77734375" style="1" customWidth="1"/>
    <col min="2" max="2" width="9.6640625" style="1" bestFit="1" customWidth="1"/>
    <col min="3" max="5" width="9" style="1"/>
    <col min="6" max="6" width="9.33203125" style="1" bestFit="1" customWidth="1"/>
    <col min="7" max="16384" width="9" style="1"/>
  </cols>
  <sheetData>
    <row r="1" spans="1:10">
      <c r="A1" s="4" t="s">
        <v>44</v>
      </c>
      <c r="B1" s="24"/>
      <c r="C1" s="24"/>
    </row>
    <row r="2" spans="1:10">
      <c r="A2" s="36"/>
      <c r="B2" s="41" t="s">
        <v>43</v>
      </c>
      <c r="C2" s="41"/>
      <c r="D2" s="42" t="s">
        <v>42</v>
      </c>
      <c r="E2" s="31" t="s">
        <v>41</v>
      </c>
      <c r="F2" s="33" t="s">
        <v>1</v>
      </c>
      <c r="G2" s="34"/>
      <c r="H2" s="34"/>
      <c r="I2" s="35"/>
      <c r="J2" s="36" t="s">
        <v>0</v>
      </c>
    </row>
    <row r="3" spans="1:10">
      <c r="A3" s="37"/>
      <c r="B3" s="28" t="s">
        <v>40</v>
      </c>
      <c r="C3" s="28" t="s">
        <v>25</v>
      </c>
      <c r="D3" s="43"/>
      <c r="E3" s="32"/>
      <c r="F3" s="28" t="s">
        <v>39</v>
      </c>
      <c r="G3" s="28" t="s">
        <v>38</v>
      </c>
      <c r="H3" s="28" t="s">
        <v>37</v>
      </c>
      <c r="I3" s="28" t="s">
        <v>1</v>
      </c>
      <c r="J3" s="37"/>
    </row>
    <row r="4" spans="1:10">
      <c r="A4" s="28" t="s">
        <v>3</v>
      </c>
      <c r="B4" s="22">
        <v>16</v>
      </c>
      <c r="C4" s="22">
        <v>2</v>
      </c>
      <c r="D4" s="22">
        <v>0</v>
      </c>
      <c r="E4" s="22">
        <v>0</v>
      </c>
      <c r="F4" s="22">
        <v>0</v>
      </c>
      <c r="G4" s="22">
        <v>0</v>
      </c>
      <c r="H4" s="22">
        <v>0</v>
      </c>
      <c r="I4" s="22">
        <v>0</v>
      </c>
      <c r="J4" s="22">
        <f>SUM(B4:I4)</f>
        <v>18</v>
      </c>
    </row>
    <row r="5" spans="1:10">
      <c r="A5" s="28" t="s">
        <v>2</v>
      </c>
      <c r="B5" s="21">
        <f>B4/18</f>
        <v>0.88888888888888884</v>
      </c>
      <c r="C5" s="21">
        <f t="shared" ref="C5:I5" si="0">C4/18</f>
        <v>0.1111111111111111</v>
      </c>
      <c r="D5" s="21">
        <f t="shared" si="0"/>
        <v>0</v>
      </c>
      <c r="E5" s="21">
        <f t="shared" si="0"/>
        <v>0</v>
      </c>
      <c r="F5" s="21">
        <f t="shared" si="0"/>
        <v>0</v>
      </c>
      <c r="G5" s="21">
        <f t="shared" si="0"/>
        <v>0</v>
      </c>
      <c r="H5" s="21">
        <f t="shared" si="0"/>
        <v>0</v>
      </c>
      <c r="I5" s="21">
        <f t="shared" si="0"/>
        <v>0</v>
      </c>
      <c r="J5" s="21">
        <f>SUM(B5:I5)</f>
        <v>1</v>
      </c>
    </row>
    <row r="6" spans="1:10">
      <c r="A6" s="28" t="s">
        <v>3</v>
      </c>
      <c r="B6" s="33">
        <f>SUM(B4:C4)</f>
        <v>18</v>
      </c>
      <c r="C6" s="35"/>
      <c r="D6" s="22">
        <f>D4</f>
        <v>0</v>
      </c>
      <c r="E6" s="22">
        <f>E4</f>
        <v>0</v>
      </c>
      <c r="F6" s="33">
        <f>SUM(F4:I4)</f>
        <v>0</v>
      </c>
      <c r="G6" s="34"/>
      <c r="H6" s="34"/>
      <c r="I6" s="35"/>
      <c r="J6" s="22">
        <f>SUM(B6:I6)</f>
        <v>18</v>
      </c>
    </row>
    <row r="7" spans="1:10">
      <c r="A7" s="28" t="s">
        <v>2</v>
      </c>
      <c r="B7" s="38">
        <f>B6/18</f>
        <v>1</v>
      </c>
      <c r="C7" s="40"/>
      <c r="D7" s="21">
        <f>D5</f>
        <v>0</v>
      </c>
      <c r="E7" s="21">
        <f>E5</f>
        <v>0</v>
      </c>
      <c r="F7" s="38">
        <f>F6/18</f>
        <v>0</v>
      </c>
      <c r="G7" s="39"/>
      <c r="H7" s="39"/>
      <c r="I7" s="40"/>
      <c r="J7" s="21">
        <f>SUM(B7:I7)</f>
        <v>1</v>
      </c>
    </row>
    <row r="8" spans="1:10">
      <c r="A8" s="20"/>
      <c r="B8" s="19"/>
      <c r="C8" s="18"/>
      <c r="D8" s="17"/>
      <c r="E8" s="17"/>
      <c r="F8" s="19"/>
      <c r="G8" s="18"/>
      <c r="H8" s="18"/>
      <c r="I8" s="18"/>
      <c r="J8" s="17"/>
    </row>
    <row r="9" spans="1:10">
      <c r="F9" s="1" t="s">
        <v>36</v>
      </c>
    </row>
    <row r="10" spans="1:10">
      <c r="A10" s="4" t="s">
        <v>45</v>
      </c>
    </row>
    <row r="11" spans="1:10">
      <c r="A11" s="12"/>
      <c r="B11" s="9" t="s">
        <v>35</v>
      </c>
      <c r="C11" s="28" t="s">
        <v>34</v>
      </c>
      <c r="D11" s="28" t="s">
        <v>33</v>
      </c>
      <c r="E11" s="28" t="s">
        <v>0</v>
      </c>
    </row>
    <row r="12" spans="1:10">
      <c r="A12" s="27" t="s">
        <v>3</v>
      </c>
      <c r="B12" s="15">
        <v>0</v>
      </c>
      <c r="C12" s="15">
        <v>0</v>
      </c>
      <c r="D12" s="15">
        <v>0</v>
      </c>
      <c r="E12" s="3">
        <f>SUM(B12:D12)</f>
        <v>0</v>
      </c>
    </row>
    <row r="13" spans="1:10">
      <c r="A13" s="27" t="s">
        <v>2</v>
      </c>
      <c r="B13" s="16">
        <v>0</v>
      </c>
      <c r="C13" s="16">
        <v>0</v>
      </c>
      <c r="D13" s="16">
        <v>0</v>
      </c>
      <c r="E13" s="2">
        <f>SUM(B13:D13)</f>
        <v>0</v>
      </c>
    </row>
    <row r="14" spans="1:10">
      <c r="A14" s="6"/>
      <c r="B14" s="5"/>
      <c r="C14" s="5"/>
      <c r="D14" s="5"/>
      <c r="E14" s="5"/>
      <c r="F14" s="5"/>
    </row>
    <row r="16" spans="1:10">
      <c r="A16" s="4" t="s">
        <v>46</v>
      </c>
    </row>
    <row r="17" spans="1:18">
      <c r="A17" s="27"/>
      <c r="B17" s="28" t="s">
        <v>32</v>
      </c>
      <c r="C17" s="28" t="s">
        <v>31</v>
      </c>
      <c r="D17" s="28" t="s">
        <v>30</v>
      </c>
      <c r="E17" s="28" t="s">
        <v>29</v>
      </c>
      <c r="F17" s="28" t="s">
        <v>28</v>
      </c>
      <c r="G17" s="28" t="s">
        <v>27</v>
      </c>
      <c r="H17" s="28" t="s">
        <v>1</v>
      </c>
      <c r="I17" s="28" t="s">
        <v>0</v>
      </c>
    </row>
    <row r="18" spans="1:18">
      <c r="A18" s="29" t="s">
        <v>26</v>
      </c>
      <c r="B18" s="15">
        <v>14</v>
      </c>
      <c r="C18" s="15">
        <v>0</v>
      </c>
      <c r="D18" s="15">
        <v>0</v>
      </c>
      <c r="E18" s="15">
        <v>0</v>
      </c>
      <c r="F18" s="15">
        <v>1</v>
      </c>
      <c r="G18" s="15">
        <v>0</v>
      </c>
      <c r="H18" s="15">
        <v>1</v>
      </c>
      <c r="I18" s="15">
        <f>SUM(B18:H18)</f>
        <v>16</v>
      </c>
    </row>
    <row r="19" spans="1:18">
      <c r="A19" s="30"/>
      <c r="B19" s="14">
        <f>B18/16</f>
        <v>0.875</v>
      </c>
      <c r="C19" s="14">
        <f t="shared" ref="C19:H19" si="1">C18/16</f>
        <v>0</v>
      </c>
      <c r="D19" s="14">
        <f t="shared" si="1"/>
        <v>0</v>
      </c>
      <c r="E19" s="14">
        <f t="shared" si="1"/>
        <v>0</v>
      </c>
      <c r="F19" s="14">
        <f t="shared" si="1"/>
        <v>6.25E-2</v>
      </c>
      <c r="G19" s="14">
        <f t="shared" si="1"/>
        <v>0</v>
      </c>
      <c r="H19" s="14">
        <f t="shared" si="1"/>
        <v>6.25E-2</v>
      </c>
      <c r="I19" s="14">
        <f>SUM(B19:H19)</f>
        <v>1</v>
      </c>
    </row>
    <row r="20" spans="1:18">
      <c r="A20" s="29" t="s">
        <v>25</v>
      </c>
      <c r="B20" s="15">
        <v>1</v>
      </c>
      <c r="C20" s="15">
        <v>0</v>
      </c>
      <c r="D20" s="15">
        <v>0</v>
      </c>
      <c r="E20" s="15">
        <v>0</v>
      </c>
      <c r="F20" s="15">
        <v>0</v>
      </c>
      <c r="G20" s="15">
        <v>1</v>
      </c>
      <c r="H20" s="15">
        <v>0</v>
      </c>
      <c r="I20" s="15">
        <f>SUM(B20:H20)</f>
        <v>2</v>
      </c>
    </row>
    <row r="21" spans="1:18">
      <c r="A21" s="30"/>
      <c r="B21" s="14">
        <f>B20/2</f>
        <v>0.5</v>
      </c>
      <c r="C21" s="14">
        <f t="shared" ref="C21:H21" si="2">C20/2</f>
        <v>0</v>
      </c>
      <c r="D21" s="14">
        <f t="shared" si="2"/>
        <v>0</v>
      </c>
      <c r="E21" s="14">
        <f t="shared" si="2"/>
        <v>0</v>
      </c>
      <c r="F21" s="14">
        <f t="shared" si="2"/>
        <v>0</v>
      </c>
      <c r="G21" s="14">
        <f t="shared" si="2"/>
        <v>0.5</v>
      </c>
      <c r="H21" s="14">
        <f t="shared" si="2"/>
        <v>0</v>
      </c>
      <c r="I21" s="14">
        <f>SUM(B21:H21)</f>
        <v>1</v>
      </c>
    </row>
    <row r="22" spans="1:18">
      <c r="A22" s="29" t="s">
        <v>0</v>
      </c>
      <c r="B22" s="15">
        <f t="shared" ref="B22:I22" si="3">SUM(B18+B20)</f>
        <v>15</v>
      </c>
      <c r="C22" s="15">
        <f t="shared" si="3"/>
        <v>0</v>
      </c>
      <c r="D22" s="15">
        <f t="shared" si="3"/>
        <v>0</v>
      </c>
      <c r="E22" s="15">
        <f t="shared" si="3"/>
        <v>0</v>
      </c>
      <c r="F22" s="15">
        <f t="shared" si="3"/>
        <v>1</v>
      </c>
      <c r="G22" s="15">
        <f t="shared" si="3"/>
        <v>1</v>
      </c>
      <c r="H22" s="15">
        <f t="shared" si="3"/>
        <v>1</v>
      </c>
      <c r="I22" s="15">
        <f t="shared" si="3"/>
        <v>18</v>
      </c>
    </row>
    <row r="23" spans="1:18">
      <c r="A23" s="30"/>
      <c r="B23" s="14">
        <f>B22/18</f>
        <v>0.83333333333333337</v>
      </c>
      <c r="C23" s="14">
        <f t="shared" ref="C23:H23" si="4">C22/18</f>
        <v>0</v>
      </c>
      <c r="D23" s="14">
        <f t="shared" si="4"/>
        <v>0</v>
      </c>
      <c r="E23" s="14">
        <f t="shared" si="4"/>
        <v>0</v>
      </c>
      <c r="F23" s="14">
        <f t="shared" si="4"/>
        <v>5.5555555555555552E-2</v>
      </c>
      <c r="G23" s="14">
        <f t="shared" si="4"/>
        <v>5.5555555555555552E-2</v>
      </c>
      <c r="H23" s="14">
        <f t="shared" si="4"/>
        <v>5.5555555555555552E-2</v>
      </c>
      <c r="I23" s="14">
        <f>SUM(B23:H23)</f>
        <v>1</v>
      </c>
    </row>
    <row r="24" spans="1:18">
      <c r="A24" s="6"/>
      <c r="B24" s="13"/>
      <c r="C24" s="13"/>
      <c r="D24" s="13"/>
      <c r="E24" s="13"/>
      <c r="F24" s="13"/>
      <c r="G24" s="13"/>
      <c r="H24" s="13"/>
      <c r="I24" s="13"/>
    </row>
    <row r="26" spans="1:18">
      <c r="A26" s="4" t="s">
        <v>47</v>
      </c>
    </row>
    <row r="27" spans="1:18" ht="55.2">
      <c r="A27" s="3"/>
      <c r="B27" s="11" t="s">
        <v>24</v>
      </c>
      <c r="C27" s="11" t="s">
        <v>23</v>
      </c>
      <c r="D27" s="11" t="s">
        <v>22</v>
      </c>
      <c r="E27" s="11" t="s">
        <v>21</v>
      </c>
      <c r="F27" s="11" t="s">
        <v>20</v>
      </c>
      <c r="G27" s="11" t="s">
        <v>19</v>
      </c>
      <c r="H27" s="11" t="s">
        <v>18</v>
      </c>
      <c r="I27" s="11" t="s">
        <v>17</v>
      </c>
      <c r="J27" s="11" t="s">
        <v>16</v>
      </c>
      <c r="K27" s="11" t="s">
        <v>15</v>
      </c>
      <c r="L27" s="11" t="s">
        <v>14</v>
      </c>
      <c r="M27" s="11" t="s">
        <v>13</v>
      </c>
      <c r="N27" s="11" t="s">
        <v>12</v>
      </c>
      <c r="O27" s="11" t="s">
        <v>11</v>
      </c>
      <c r="P27" s="11" t="s">
        <v>10</v>
      </c>
      <c r="Q27" s="11" t="s">
        <v>9</v>
      </c>
      <c r="R27" s="11" t="s">
        <v>0</v>
      </c>
    </row>
    <row r="28" spans="1:18">
      <c r="A28" s="27" t="s">
        <v>3</v>
      </c>
      <c r="B28" s="3">
        <v>1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6</v>
      </c>
      <c r="M28" s="3">
        <v>0</v>
      </c>
      <c r="N28" s="3">
        <v>0</v>
      </c>
      <c r="O28" s="3">
        <v>2</v>
      </c>
      <c r="P28" s="3">
        <v>9</v>
      </c>
      <c r="Q28" s="3">
        <v>0</v>
      </c>
      <c r="R28" s="3">
        <f>SUM(B28:Q28)</f>
        <v>18</v>
      </c>
    </row>
    <row r="29" spans="1:18">
      <c r="A29" s="27" t="s">
        <v>2</v>
      </c>
      <c r="B29" s="2">
        <f>B28/18</f>
        <v>5.5555555555555552E-2</v>
      </c>
      <c r="C29" s="2">
        <f t="shared" ref="C29:Q29" si="5">C28/18</f>
        <v>0</v>
      </c>
      <c r="D29" s="2">
        <f t="shared" si="5"/>
        <v>0</v>
      </c>
      <c r="E29" s="2">
        <f t="shared" si="5"/>
        <v>0</v>
      </c>
      <c r="F29" s="2">
        <f t="shared" si="5"/>
        <v>0</v>
      </c>
      <c r="G29" s="2">
        <f t="shared" si="5"/>
        <v>0</v>
      </c>
      <c r="H29" s="2">
        <f t="shared" si="5"/>
        <v>0</v>
      </c>
      <c r="I29" s="2">
        <f t="shared" si="5"/>
        <v>0</v>
      </c>
      <c r="J29" s="2">
        <f t="shared" si="5"/>
        <v>0</v>
      </c>
      <c r="K29" s="2">
        <f t="shared" si="5"/>
        <v>0</v>
      </c>
      <c r="L29" s="2">
        <f t="shared" si="5"/>
        <v>0.33333333333333331</v>
      </c>
      <c r="M29" s="2">
        <f t="shared" si="5"/>
        <v>0</v>
      </c>
      <c r="N29" s="2">
        <f t="shared" si="5"/>
        <v>0</v>
      </c>
      <c r="O29" s="2">
        <f t="shared" si="5"/>
        <v>0.1111111111111111</v>
      </c>
      <c r="P29" s="2">
        <f t="shared" si="5"/>
        <v>0.5</v>
      </c>
      <c r="Q29" s="2">
        <f t="shared" si="5"/>
        <v>0</v>
      </c>
      <c r="R29" s="2">
        <f>SUM(B29:Q29)</f>
        <v>1</v>
      </c>
    </row>
    <row r="30" spans="1:18">
      <c r="A30" s="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2" spans="1:18">
      <c r="A32" s="4" t="s">
        <v>48</v>
      </c>
    </row>
    <row r="33" spans="1:7">
      <c r="A33" s="3"/>
      <c r="B33" s="28" t="s">
        <v>8</v>
      </c>
      <c r="C33" s="28" t="s">
        <v>7</v>
      </c>
      <c r="D33" s="28" t="s">
        <v>4</v>
      </c>
      <c r="E33" s="28" t="s">
        <v>6</v>
      </c>
      <c r="F33" s="28" t="s">
        <v>5</v>
      </c>
      <c r="G33" s="28" t="s">
        <v>0</v>
      </c>
    </row>
    <row r="34" spans="1:7">
      <c r="A34" s="27" t="s">
        <v>3</v>
      </c>
      <c r="B34" s="3">
        <v>0</v>
      </c>
      <c r="C34" s="3">
        <v>17</v>
      </c>
      <c r="D34" s="3">
        <v>1</v>
      </c>
      <c r="E34" s="3">
        <v>0</v>
      </c>
      <c r="F34" s="3">
        <v>0</v>
      </c>
      <c r="G34" s="3">
        <f>SUM(B34:F34)</f>
        <v>18</v>
      </c>
    </row>
    <row r="35" spans="1:7">
      <c r="A35" s="27" t="s">
        <v>2</v>
      </c>
      <c r="B35" s="2">
        <f>B34/18</f>
        <v>0</v>
      </c>
      <c r="C35" s="2">
        <f t="shared" ref="C35:F35" si="6">C34/18</f>
        <v>0.94444444444444442</v>
      </c>
      <c r="D35" s="2">
        <f t="shared" si="6"/>
        <v>5.5555555555555552E-2</v>
      </c>
      <c r="E35" s="2">
        <f t="shared" si="6"/>
        <v>0</v>
      </c>
      <c r="F35" s="2">
        <f t="shared" si="6"/>
        <v>0</v>
      </c>
      <c r="G35" s="2">
        <f>SUM(B35:F35)</f>
        <v>1</v>
      </c>
    </row>
    <row r="36" spans="1:7">
      <c r="A36" s="6"/>
      <c r="B36" s="5"/>
      <c r="C36" s="5"/>
      <c r="D36" s="5"/>
      <c r="E36" s="5"/>
      <c r="F36" s="5"/>
      <c r="G36" s="5"/>
    </row>
  </sheetData>
  <mergeCells count="13">
    <mergeCell ref="F2:I2"/>
    <mergeCell ref="J2:J3"/>
    <mergeCell ref="A20:A21"/>
    <mergeCell ref="A2:A3"/>
    <mergeCell ref="B2:C2"/>
    <mergeCell ref="D2:D3"/>
    <mergeCell ref="E2:E3"/>
    <mergeCell ref="B6:C6"/>
    <mergeCell ref="F6:I6"/>
    <mergeCell ref="B7:C7"/>
    <mergeCell ref="F7:I7"/>
    <mergeCell ref="A18:A19"/>
    <mergeCell ref="A22:A2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77734375" style="1" customWidth="1"/>
    <col min="2" max="2" width="9.6640625" style="1" bestFit="1" customWidth="1"/>
    <col min="3" max="5" width="9" style="1"/>
    <col min="6" max="6" width="9.33203125" style="1" bestFit="1" customWidth="1"/>
    <col min="7" max="16384" width="9" style="1"/>
  </cols>
  <sheetData>
    <row r="1" spans="1:10">
      <c r="A1" s="4" t="s">
        <v>44</v>
      </c>
      <c r="B1" s="24"/>
      <c r="C1" s="24"/>
    </row>
    <row r="2" spans="1:10">
      <c r="A2" s="36"/>
      <c r="B2" s="41" t="s">
        <v>43</v>
      </c>
      <c r="C2" s="41"/>
      <c r="D2" s="42" t="s">
        <v>42</v>
      </c>
      <c r="E2" s="31" t="s">
        <v>41</v>
      </c>
      <c r="F2" s="33" t="s">
        <v>1</v>
      </c>
      <c r="G2" s="34"/>
      <c r="H2" s="34"/>
      <c r="I2" s="35"/>
      <c r="J2" s="36" t="s">
        <v>0</v>
      </c>
    </row>
    <row r="3" spans="1:10">
      <c r="A3" s="37"/>
      <c r="B3" s="28" t="s">
        <v>40</v>
      </c>
      <c r="C3" s="28" t="s">
        <v>25</v>
      </c>
      <c r="D3" s="43"/>
      <c r="E3" s="32"/>
      <c r="F3" s="28" t="s">
        <v>39</v>
      </c>
      <c r="G3" s="28" t="s">
        <v>38</v>
      </c>
      <c r="H3" s="28" t="s">
        <v>37</v>
      </c>
      <c r="I3" s="28" t="s">
        <v>1</v>
      </c>
      <c r="J3" s="37"/>
    </row>
    <row r="4" spans="1:10">
      <c r="A4" s="28" t="s">
        <v>3</v>
      </c>
      <c r="B4" s="22">
        <v>89</v>
      </c>
      <c r="C4" s="22">
        <v>2</v>
      </c>
      <c r="D4" s="22">
        <v>0</v>
      </c>
      <c r="E4" s="22">
        <v>1</v>
      </c>
      <c r="F4" s="22">
        <v>2</v>
      </c>
      <c r="G4" s="22">
        <v>4</v>
      </c>
      <c r="H4" s="22">
        <v>6</v>
      </c>
      <c r="I4" s="22">
        <v>6</v>
      </c>
      <c r="J4" s="22">
        <f>SUM(B4:I4)</f>
        <v>110</v>
      </c>
    </row>
    <row r="5" spans="1:10">
      <c r="A5" s="28" t="s">
        <v>2</v>
      </c>
      <c r="B5" s="21">
        <f>B4/110</f>
        <v>0.80909090909090908</v>
      </c>
      <c r="C5" s="21">
        <f t="shared" ref="C5:I5" si="0">C4/110</f>
        <v>1.8181818181818181E-2</v>
      </c>
      <c r="D5" s="21">
        <f t="shared" si="0"/>
        <v>0</v>
      </c>
      <c r="E5" s="21">
        <f t="shared" si="0"/>
        <v>9.0909090909090905E-3</v>
      </c>
      <c r="F5" s="21">
        <f t="shared" si="0"/>
        <v>1.8181818181818181E-2</v>
      </c>
      <c r="G5" s="21">
        <f t="shared" si="0"/>
        <v>3.6363636363636362E-2</v>
      </c>
      <c r="H5" s="21">
        <f t="shared" si="0"/>
        <v>5.4545454545454543E-2</v>
      </c>
      <c r="I5" s="21">
        <f t="shared" si="0"/>
        <v>5.4545454545454543E-2</v>
      </c>
      <c r="J5" s="21">
        <f>SUM(B5:I5)</f>
        <v>1</v>
      </c>
    </row>
    <row r="6" spans="1:10">
      <c r="A6" s="28" t="s">
        <v>3</v>
      </c>
      <c r="B6" s="33">
        <f>SUM(B4:C4)</f>
        <v>91</v>
      </c>
      <c r="C6" s="35"/>
      <c r="D6" s="22">
        <f>D4</f>
        <v>0</v>
      </c>
      <c r="E6" s="22">
        <f>E4</f>
        <v>1</v>
      </c>
      <c r="F6" s="33">
        <f>SUM(F4:I4)</f>
        <v>18</v>
      </c>
      <c r="G6" s="34"/>
      <c r="H6" s="34"/>
      <c r="I6" s="35"/>
      <c r="J6" s="22">
        <f>SUM(B6:I6)</f>
        <v>110</v>
      </c>
    </row>
    <row r="7" spans="1:10">
      <c r="A7" s="28" t="s">
        <v>2</v>
      </c>
      <c r="B7" s="38">
        <f>B6/110</f>
        <v>0.82727272727272727</v>
      </c>
      <c r="C7" s="40"/>
      <c r="D7" s="21">
        <f>D5</f>
        <v>0</v>
      </c>
      <c r="E7" s="21">
        <f>E5</f>
        <v>9.0909090909090905E-3</v>
      </c>
      <c r="F7" s="38">
        <f>F6/110</f>
        <v>0.16363636363636364</v>
      </c>
      <c r="G7" s="39"/>
      <c r="H7" s="39"/>
      <c r="I7" s="40"/>
      <c r="J7" s="21">
        <f>SUM(B7:I7)</f>
        <v>1</v>
      </c>
    </row>
    <row r="8" spans="1:10">
      <c r="A8" s="20"/>
      <c r="B8" s="19"/>
      <c r="C8" s="18"/>
      <c r="D8" s="17"/>
      <c r="E8" s="17"/>
      <c r="F8" s="19"/>
      <c r="G8" s="18"/>
      <c r="H8" s="18"/>
      <c r="I8" s="18"/>
      <c r="J8" s="17"/>
    </row>
    <row r="9" spans="1:10">
      <c r="F9" s="1" t="s">
        <v>36</v>
      </c>
    </row>
    <row r="10" spans="1:10">
      <c r="A10" s="4" t="s">
        <v>45</v>
      </c>
    </row>
    <row r="11" spans="1:10">
      <c r="A11" s="12"/>
      <c r="B11" s="9" t="s">
        <v>35</v>
      </c>
      <c r="C11" s="28" t="s">
        <v>34</v>
      </c>
      <c r="D11" s="28" t="s">
        <v>33</v>
      </c>
      <c r="E11" s="28" t="s">
        <v>0</v>
      </c>
    </row>
    <row r="12" spans="1:10">
      <c r="A12" s="27" t="s">
        <v>3</v>
      </c>
      <c r="B12" s="15">
        <v>0</v>
      </c>
      <c r="C12" s="3">
        <v>1</v>
      </c>
      <c r="D12" s="3">
        <v>1</v>
      </c>
      <c r="E12" s="3">
        <f>SUM(B12:D12)</f>
        <v>2</v>
      </c>
    </row>
    <row r="13" spans="1:10">
      <c r="A13" s="27" t="s">
        <v>2</v>
      </c>
      <c r="B13" s="16">
        <f>B12/2</f>
        <v>0</v>
      </c>
      <c r="C13" s="16">
        <f t="shared" ref="C13:D13" si="1">C12/2</f>
        <v>0.5</v>
      </c>
      <c r="D13" s="16">
        <f t="shared" si="1"/>
        <v>0.5</v>
      </c>
      <c r="E13" s="2">
        <f>SUM(B13:D13)</f>
        <v>1</v>
      </c>
    </row>
    <row r="14" spans="1:10">
      <c r="A14" s="6"/>
      <c r="B14" s="5"/>
      <c r="C14" s="5"/>
      <c r="D14" s="5"/>
      <c r="E14" s="5"/>
      <c r="F14" s="5"/>
    </row>
    <row r="16" spans="1:10">
      <c r="A16" s="4" t="s">
        <v>46</v>
      </c>
    </row>
    <row r="17" spans="1:18">
      <c r="A17" s="27"/>
      <c r="B17" s="28" t="s">
        <v>32</v>
      </c>
      <c r="C17" s="28" t="s">
        <v>31</v>
      </c>
      <c r="D17" s="28" t="s">
        <v>30</v>
      </c>
      <c r="E17" s="28" t="s">
        <v>29</v>
      </c>
      <c r="F17" s="28" t="s">
        <v>28</v>
      </c>
      <c r="G17" s="28" t="s">
        <v>27</v>
      </c>
      <c r="H17" s="28" t="s">
        <v>1</v>
      </c>
      <c r="I17" s="28" t="s">
        <v>0</v>
      </c>
    </row>
    <row r="18" spans="1:18">
      <c r="A18" s="29" t="s">
        <v>26</v>
      </c>
      <c r="B18" s="15">
        <v>74</v>
      </c>
      <c r="C18" s="15">
        <v>1</v>
      </c>
      <c r="D18" s="15">
        <v>3</v>
      </c>
      <c r="E18" s="15">
        <v>1</v>
      </c>
      <c r="F18" s="15">
        <v>5</v>
      </c>
      <c r="G18" s="15">
        <v>1</v>
      </c>
      <c r="H18" s="15">
        <v>4</v>
      </c>
      <c r="I18" s="15">
        <f>SUM(B18:H18)</f>
        <v>89</v>
      </c>
    </row>
    <row r="19" spans="1:18">
      <c r="A19" s="30"/>
      <c r="B19" s="14">
        <f>B18/89</f>
        <v>0.8314606741573034</v>
      </c>
      <c r="C19" s="14">
        <f t="shared" ref="C19:H19" si="2">C18/89</f>
        <v>1.1235955056179775E-2</v>
      </c>
      <c r="D19" s="14">
        <f t="shared" si="2"/>
        <v>3.3707865168539325E-2</v>
      </c>
      <c r="E19" s="14">
        <f t="shared" si="2"/>
        <v>1.1235955056179775E-2</v>
      </c>
      <c r="F19" s="14">
        <f t="shared" si="2"/>
        <v>5.6179775280898875E-2</v>
      </c>
      <c r="G19" s="14">
        <f t="shared" si="2"/>
        <v>1.1235955056179775E-2</v>
      </c>
      <c r="H19" s="14">
        <f t="shared" si="2"/>
        <v>4.49438202247191E-2</v>
      </c>
      <c r="I19" s="14">
        <f>SUM(B19:H19)</f>
        <v>1</v>
      </c>
    </row>
    <row r="20" spans="1:18">
      <c r="A20" s="29" t="s">
        <v>25</v>
      </c>
      <c r="B20" s="15">
        <v>0</v>
      </c>
      <c r="C20" s="15">
        <v>0</v>
      </c>
      <c r="D20" s="15">
        <v>0</v>
      </c>
      <c r="E20" s="15">
        <v>1</v>
      </c>
      <c r="F20" s="15">
        <v>0</v>
      </c>
      <c r="G20" s="15">
        <v>1</v>
      </c>
      <c r="H20" s="15">
        <v>0</v>
      </c>
      <c r="I20" s="15">
        <f>SUM(B20:H20)</f>
        <v>2</v>
      </c>
    </row>
    <row r="21" spans="1:18">
      <c r="A21" s="30"/>
      <c r="B21" s="14">
        <f>B20/2</f>
        <v>0</v>
      </c>
      <c r="C21" s="14">
        <f t="shared" ref="C21:H21" si="3">C20/2</f>
        <v>0</v>
      </c>
      <c r="D21" s="14">
        <f t="shared" si="3"/>
        <v>0</v>
      </c>
      <c r="E21" s="14">
        <f t="shared" si="3"/>
        <v>0.5</v>
      </c>
      <c r="F21" s="14">
        <f t="shared" si="3"/>
        <v>0</v>
      </c>
      <c r="G21" s="14">
        <f t="shared" si="3"/>
        <v>0.5</v>
      </c>
      <c r="H21" s="14">
        <f t="shared" si="3"/>
        <v>0</v>
      </c>
      <c r="I21" s="14">
        <f>SUM(B21:H21)</f>
        <v>1</v>
      </c>
    </row>
    <row r="22" spans="1:18">
      <c r="A22" s="29" t="s">
        <v>0</v>
      </c>
      <c r="B22" s="15">
        <f t="shared" ref="B22:I22" si="4">SUM(B18+B20)</f>
        <v>74</v>
      </c>
      <c r="C22" s="15">
        <f t="shared" si="4"/>
        <v>1</v>
      </c>
      <c r="D22" s="15">
        <f t="shared" si="4"/>
        <v>3</v>
      </c>
      <c r="E22" s="15">
        <f t="shared" si="4"/>
        <v>2</v>
      </c>
      <c r="F22" s="15">
        <f t="shared" si="4"/>
        <v>5</v>
      </c>
      <c r="G22" s="15">
        <f t="shared" si="4"/>
        <v>2</v>
      </c>
      <c r="H22" s="15">
        <f t="shared" si="4"/>
        <v>4</v>
      </c>
      <c r="I22" s="15">
        <f t="shared" si="4"/>
        <v>91</v>
      </c>
    </row>
    <row r="23" spans="1:18">
      <c r="A23" s="30"/>
      <c r="B23" s="14">
        <f>B22/91</f>
        <v>0.81318681318681318</v>
      </c>
      <c r="C23" s="14">
        <f t="shared" ref="C23:H23" si="5">C22/91</f>
        <v>1.098901098901099E-2</v>
      </c>
      <c r="D23" s="14">
        <f t="shared" si="5"/>
        <v>3.2967032967032968E-2</v>
      </c>
      <c r="E23" s="14">
        <f t="shared" si="5"/>
        <v>2.197802197802198E-2</v>
      </c>
      <c r="F23" s="14">
        <f t="shared" si="5"/>
        <v>5.4945054945054944E-2</v>
      </c>
      <c r="G23" s="14">
        <f t="shared" si="5"/>
        <v>2.197802197802198E-2</v>
      </c>
      <c r="H23" s="14">
        <f t="shared" si="5"/>
        <v>4.3956043956043959E-2</v>
      </c>
      <c r="I23" s="14">
        <f>SUM(B23:H23)</f>
        <v>1</v>
      </c>
    </row>
    <row r="24" spans="1:18">
      <c r="A24" s="6"/>
      <c r="B24" s="13"/>
      <c r="C24" s="13"/>
      <c r="D24" s="13"/>
      <c r="E24" s="13"/>
      <c r="F24" s="13"/>
      <c r="G24" s="13"/>
      <c r="H24" s="13"/>
      <c r="I24" s="13"/>
    </row>
    <row r="26" spans="1:18">
      <c r="A26" s="4" t="s">
        <v>47</v>
      </c>
    </row>
    <row r="27" spans="1:18" ht="55.2">
      <c r="A27" s="3"/>
      <c r="B27" s="11" t="s">
        <v>24</v>
      </c>
      <c r="C27" s="11" t="s">
        <v>23</v>
      </c>
      <c r="D27" s="11" t="s">
        <v>22</v>
      </c>
      <c r="E27" s="11" t="s">
        <v>21</v>
      </c>
      <c r="F27" s="11" t="s">
        <v>20</v>
      </c>
      <c r="G27" s="11" t="s">
        <v>19</v>
      </c>
      <c r="H27" s="11" t="s">
        <v>18</v>
      </c>
      <c r="I27" s="11" t="s">
        <v>17</v>
      </c>
      <c r="J27" s="11" t="s">
        <v>16</v>
      </c>
      <c r="K27" s="11" t="s">
        <v>15</v>
      </c>
      <c r="L27" s="11" t="s">
        <v>14</v>
      </c>
      <c r="M27" s="11" t="s">
        <v>13</v>
      </c>
      <c r="N27" s="11" t="s">
        <v>12</v>
      </c>
      <c r="O27" s="11" t="s">
        <v>11</v>
      </c>
      <c r="P27" s="11" t="s">
        <v>10</v>
      </c>
      <c r="Q27" s="11" t="s">
        <v>9</v>
      </c>
      <c r="R27" s="11" t="s">
        <v>0</v>
      </c>
    </row>
    <row r="28" spans="1:18">
      <c r="A28" s="27" t="s">
        <v>3</v>
      </c>
      <c r="B28" s="3">
        <v>4</v>
      </c>
      <c r="C28" s="3">
        <v>3</v>
      </c>
      <c r="D28" s="3">
        <v>3</v>
      </c>
      <c r="E28" s="3">
        <v>4</v>
      </c>
      <c r="F28" s="3">
        <v>2</v>
      </c>
      <c r="G28" s="3">
        <v>1</v>
      </c>
      <c r="H28" s="3">
        <v>3</v>
      </c>
      <c r="I28" s="3">
        <v>2</v>
      </c>
      <c r="J28" s="3">
        <v>5</v>
      </c>
      <c r="K28" s="3">
        <v>5</v>
      </c>
      <c r="L28" s="3">
        <v>3</v>
      </c>
      <c r="M28" s="3">
        <v>0</v>
      </c>
      <c r="N28" s="3">
        <v>4</v>
      </c>
      <c r="O28" s="3">
        <v>6</v>
      </c>
      <c r="P28" s="3">
        <v>46</v>
      </c>
      <c r="Q28" s="3">
        <v>0</v>
      </c>
      <c r="R28" s="3">
        <f>SUM(B28:Q28)</f>
        <v>91</v>
      </c>
    </row>
    <row r="29" spans="1:18">
      <c r="A29" s="27" t="s">
        <v>2</v>
      </c>
      <c r="B29" s="2">
        <f>B28/91</f>
        <v>4.3956043956043959E-2</v>
      </c>
      <c r="C29" s="2">
        <f t="shared" ref="C29:Q29" si="6">C28/91</f>
        <v>3.2967032967032968E-2</v>
      </c>
      <c r="D29" s="2">
        <f t="shared" si="6"/>
        <v>3.2967032967032968E-2</v>
      </c>
      <c r="E29" s="2">
        <f t="shared" si="6"/>
        <v>4.3956043956043959E-2</v>
      </c>
      <c r="F29" s="2">
        <f t="shared" si="6"/>
        <v>2.197802197802198E-2</v>
      </c>
      <c r="G29" s="2">
        <f t="shared" si="6"/>
        <v>1.098901098901099E-2</v>
      </c>
      <c r="H29" s="2">
        <f t="shared" si="6"/>
        <v>3.2967032967032968E-2</v>
      </c>
      <c r="I29" s="2">
        <f t="shared" si="6"/>
        <v>2.197802197802198E-2</v>
      </c>
      <c r="J29" s="2">
        <f t="shared" si="6"/>
        <v>5.4945054945054944E-2</v>
      </c>
      <c r="K29" s="2">
        <f t="shared" si="6"/>
        <v>5.4945054945054944E-2</v>
      </c>
      <c r="L29" s="2">
        <f t="shared" si="6"/>
        <v>3.2967032967032968E-2</v>
      </c>
      <c r="M29" s="2">
        <f t="shared" si="6"/>
        <v>0</v>
      </c>
      <c r="N29" s="2">
        <f t="shared" si="6"/>
        <v>4.3956043956043959E-2</v>
      </c>
      <c r="O29" s="2">
        <f t="shared" si="6"/>
        <v>6.5934065934065936E-2</v>
      </c>
      <c r="P29" s="2">
        <f t="shared" si="6"/>
        <v>0.50549450549450547</v>
      </c>
      <c r="Q29" s="2">
        <f t="shared" si="6"/>
        <v>0</v>
      </c>
      <c r="R29" s="2">
        <f>SUM(B29:Q29)</f>
        <v>1</v>
      </c>
    </row>
    <row r="30" spans="1:18">
      <c r="A30" s="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2" spans="1:18">
      <c r="A32" s="4" t="s">
        <v>48</v>
      </c>
    </row>
    <row r="33" spans="1:7">
      <c r="A33" s="3"/>
      <c r="B33" s="28" t="s">
        <v>8</v>
      </c>
      <c r="C33" s="28" t="s">
        <v>7</v>
      </c>
      <c r="D33" s="28" t="s">
        <v>4</v>
      </c>
      <c r="E33" s="28" t="s">
        <v>6</v>
      </c>
      <c r="F33" s="28" t="s">
        <v>5</v>
      </c>
      <c r="G33" s="28" t="s">
        <v>0</v>
      </c>
    </row>
    <row r="34" spans="1:7">
      <c r="A34" s="27" t="s">
        <v>3</v>
      </c>
      <c r="B34" s="3">
        <v>7</v>
      </c>
      <c r="C34" s="3">
        <v>45</v>
      </c>
      <c r="D34" s="3">
        <v>37</v>
      </c>
      <c r="E34" s="3">
        <v>2</v>
      </c>
      <c r="F34" s="3">
        <v>0</v>
      </c>
      <c r="G34" s="3">
        <f>SUM(B34:F34)</f>
        <v>91</v>
      </c>
    </row>
    <row r="35" spans="1:7">
      <c r="A35" s="27" t="s">
        <v>2</v>
      </c>
      <c r="B35" s="2">
        <f>B34/91</f>
        <v>7.6923076923076927E-2</v>
      </c>
      <c r="C35" s="2">
        <f t="shared" ref="C35:F35" si="7">C34/91</f>
        <v>0.49450549450549453</v>
      </c>
      <c r="D35" s="2">
        <f t="shared" si="7"/>
        <v>0.40659340659340659</v>
      </c>
      <c r="E35" s="2">
        <f t="shared" si="7"/>
        <v>2.197802197802198E-2</v>
      </c>
      <c r="F35" s="2">
        <f t="shared" si="7"/>
        <v>0</v>
      </c>
      <c r="G35" s="2">
        <f>SUM(B35:F35)</f>
        <v>1</v>
      </c>
    </row>
    <row r="36" spans="1:7">
      <c r="A36" s="6"/>
      <c r="B36" s="5"/>
      <c r="C36" s="5"/>
      <c r="D36" s="5"/>
      <c r="E36" s="5"/>
      <c r="F36" s="5"/>
      <c r="G36" s="5"/>
    </row>
  </sheetData>
  <mergeCells count="13">
    <mergeCell ref="F2:I2"/>
    <mergeCell ref="J2:J3"/>
    <mergeCell ref="A20:A21"/>
    <mergeCell ref="A2:A3"/>
    <mergeCell ref="B2:C2"/>
    <mergeCell ref="D2:D3"/>
    <mergeCell ref="E2:E3"/>
    <mergeCell ref="B6:C6"/>
    <mergeCell ref="F6:I6"/>
    <mergeCell ref="B7:C7"/>
    <mergeCell ref="F7:I7"/>
    <mergeCell ref="A18:A19"/>
    <mergeCell ref="A22:A2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77734375" style="1" customWidth="1"/>
    <col min="2" max="2" width="9.6640625" style="1" bestFit="1" customWidth="1"/>
    <col min="3" max="5" width="9" style="1"/>
    <col min="6" max="6" width="9.33203125" style="1" bestFit="1" customWidth="1"/>
    <col min="7" max="16384" width="9" style="1"/>
  </cols>
  <sheetData>
    <row r="1" spans="1:10">
      <c r="A1" s="4" t="s">
        <v>44</v>
      </c>
      <c r="B1" s="24"/>
      <c r="C1" s="24"/>
    </row>
    <row r="2" spans="1:10">
      <c r="A2" s="36"/>
      <c r="B2" s="41" t="s">
        <v>43</v>
      </c>
      <c r="C2" s="41"/>
      <c r="D2" s="42" t="s">
        <v>42</v>
      </c>
      <c r="E2" s="31" t="s">
        <v>41</v>
      </c>
      <c r="F2" s="33" t="s">
        <v>1</v>
      </c>
      <c r="G2" s="34"/>
      <c r="H2" s="34"/>
      <c r="I2" s="35"/>
      <c r="J2" s="36" t="s">
        <v>0</v>
      </c>
    </row>
    <row r="3" spans="1:10">
      <c r="A3" s="37"/>
      <c r="B3" s="28" t="s">
        <v>40</v>
      </c>
      <c r="C3" s="28" t="s">
        <v>25</v>
      </c>
      <c r="D3" s="43"/>
      <c r="E3" s="32"/>
      <c r="F3" s="28" t="s">
        <v>39</v>
      </c>
      <c r="G3" s="28" t="s">
        <v>38</v>
      </c>
      <c r="H3" s="28" t="s">
        <v>37</v>
      </c>
      <c r="I3" s="28" t="s">
        <v>1</v>
      </c>
      <c r="J3" s="37"/>
    </row>
    <row r="4" spans="1:10">
      <c r="A4" s="28" t="s">
        <v>3</v>
      </c>
      <c r="B4" s="22">
        <v>23</v>
      </c>
      <c r="C4" s="22">
        <v>1</v>
      </c>
      <c r="D4" s="22">
        <v>0</v>
      </c>
      <c r="E4" s="22">
        <v>0</v>
      </c>
      <c r="F4" s="22">
        <v>1</v>
      </c>
      <c r="G4" s="22">
        <v>1</v>
      </c>
      <c r="H4" s="22">
        <v>0</v>
      </c>
      <c r="I4" s="22">
        <v>0</v>
      </c>
      <c r="J4" s="22">
        <f>SUM(B4:I4)</f>
        <v>26</v>
      </c>
    </row>
    <row r="5" spans="1:10">
      <c r="A5" s="28" t="s">
        <v>2</v>
      </c>
      <c r="B5" s="21">
        <f>B4/26</f>
        <v>0.88461538461538458</v>
      </c>
      <c r="C5" s="21">
        <f t="shared" ref="C5:I5" si="0">C4/26</f>
        <v>3.8461538461538464E-2</v>
      </c>
      <c r="D5" s="21">
        <f t="shared" si="0"/>
        <v>0</v>
      </c>
      <c r="E5" s="21">
        <f t="shared" si="0"/>
        <v>0</v>
      </c>
      <c r="F5" s="21">
        <f t="shared" si="0"/>
        <v>3.8461538461538464E-2</v>
      </c>
      <c r="G5" s="21">
        <f t="shared" si="0"/>
        <v>3.8461538461538464E-2</v>
      </c>
      <c r="H5" s="21">
        <f t="shared" si="0"/>
        <v>0</v>
      </c>
      <c r="I5" s="21">
        <f t="shared" si="0"/>
        <v>0</v>
      </c>
      <c r="J5" s="21">
        <f>SUM(B5:I5)</f>
        <v>0.99999999999999989</v>
      </c>
    </row>
    <row r="6" spans="1:10">
      <c r="A6" s="28" t="s">
        <v>3</v>
      </c>
      <c r="B6" s="33">
        <f>SUM(B4:C4)</f>
        <v>24</v>
      </c>
      <c r="C6" s="35"/>
      <c r="D6" s="22">
        <f>D4</f>
        <v>0</v>
      </c>
      <c r="E6" s="22">
        <f>E4</f>
        <v>0</v>
      </c>
      <c r="F6" s="33">
        <f>SUM(F4:I4)</f>
        <v>2</v>
      </c>
      <c r="G6" s="34"/>
      <c r="H6" s="34"/>
      <c r="I6" s="35"/>
      <c r="J6" s="22">
        <f>SUM(B6:I6)</f>
        <v>26</v>
      </c>
    </row>
    <row r="7" spans="1:10">
      <c r="A7" s="28" t="s">
        <v>2</v>
      </c>
      <c r="B7" s="38">
        <f>B6/26</f>
        <v>0.92307692307692313</v>
      </c>
      <c r="C7" s="40"/>
      <c r="D7" s="21">
        <f>D5</f>
        <v>0</v>
      </c>
      <c r="E7" s="21">
        <f>E5</f>
        <v>0</v>
      </c>
      <c r="F7" s="38">
        <f>F6/26</f>
        <v>7.6923076923076927E-2</v>
      </c>
      <c r="G7" s="39"/>
      <c r="H7" s="39"/>
      <c r="I7" s="40"/>
      <c r="J7" s="21">
        <f>SUM(B7:I7)</f>
        <v>1</v>
      </c>
    </row>
    <row r="8" spans="1:10">
      <c r="A8" s="20"/>
      <c r="B8" s="19"/>
      <c r="C8" s="18"/>
      <c r="D8" s="17"/>
      <c r="E8" s="17"/>
      <c r="F8" s="19"/>
      <c r="G8" s="18"/>
      <c r="H8" s="18"/>
      <c r="I8" s="18"/>
      <c r="J8" s="17"/>
    </row>
    <row r="9" spans="1:10">
      <c r="F9" s="1" t="s">
        <v>36</v>
      </c>
    </row>
    <row r="10" spans="1:10">
      <c r="A10" s="4" t="s">
        <v>45</v>
      </c>
    </row>
    <row r="11" spans="1:10">
      <c r="A11" s="12"/>
      <c r="B11" s="9" t="s">
        <v>35</v>
      </c>
      <c r="C11" s="28" t="s">
        <v>34</v>
      </c>
      <c r="D11" s="28" t="s">
        <v>33</v>
      </c>
      <c r="E11" s="28" t="s">
        <v>0</v>
      </c>
    </row>
    <row r="12" spans="1:10">
      <c r="A12" s="27" t="s">
        <v>3</v>
      </c>
      <c r="B12" s="15">
        <v>0</v>
      </c>
      <c r="C12" s="3">
        <v>0</v>
      </c>
      <c r="D12" s="3">
        <v>1</v>
      </c>
      <c r="E12" s="3">
        <f>SUM(B12:D12)</f>
        <v>1</v>
      </c>
    </row>
    <row r="13" spans="1:10">
      <c r="A13" s="27" t="s">
        <v>2</v>
      </c>
      <c r="B13" s="16">
        <f>B12/1</f>
        <v>0</v>
      </c>
      <c r="C13" s="16">
        <f t="shared" ref="C13:D13" si="1">C12/1</f>
        <v>0</v>
      </c>
      <c r="D13" s="16">
        <f t="shared" si="1"/>
        <v>1</v>
      </c>
      <c r="E13" s="2">
        <f>SUM(B13:D13)</f>
        <v>1</v>
      </c>
    </row>
    <row r="14" spans="1:10">
      <c r="A14" s="6"/>
      <c r="B14" s="5"/>
      <c r="C14" s="5"/>
      <c r="D14" s="5"/>
      <c r="E14" s="5"/>
      <c r="F14" s="5"/>
    </row>
    <row r="16" spans="1:10">
      <c r="A16" s="4" t="s">
        <v>46</v>
      </c>
    </row>
    <row r="17" spans="1:18">
      <c r="A17" s="27"/>
      <c r="B17" s="28" t="s">
        <v>32</v>
      </c>
      <c r="C17" s="28" t="s">
        <v>31</v>
      </c>
      <c r="D17" s="28" t="s">
        <v>30</v>
      </c>
      <c r="E17" s="28" t="s">
        <v>29</v>
      </c>
      <c r="F17" s="28" t="s">
        <v>28</v>
      </c>
      <c r="G17" s="28" t="s">
        <v>27</v>
      </c>
      <c r="H17" s="28" t="s">
        <v>1</v>
      </c>
      <c r="I17" s="28" t="s">
        <v>0</v>
      </c>
    </row>
    <row r="18" spans="1:18">
      <c r="A18" s="29" t="s">
        <v>26</v>
      </c>
      <c r="B18" s="15">
        <v>19</v>
      </c>
      <c r="C18" s="15">
        <v>0</v>
      </c>
      <c r="D18" s="15">
        <v>0</v>
      </c>
      <c r="E18" s="15">
        <v>1</v>
      </c>
      <c r="F18" s="15">
        <v>0</v>
      </c>
      <c r="G18" s="15">
        <v>0</v>
      </c>
      <c r="H18" s="15">
        <v>3</v>
      </c>
      <c r="I18" s="15">
        <f>SUM(B18:H18)</f>
        <v>23</v>
      </c>
    </row>
    <row r="19" spans="1:18">
      <c r="A19" s="30"/>
      <c r="B19" s="14">
        <f>B18/23</f>
        <v>0.82608695652173914</v>
      </c>
      <c r="C19" s="14">
        <f t="shared" ref="C19:H19" si="2">C18/23</f>
        <v>0</v>
      </c>
      <c r="D19" s="14">
        <f t="shared" si="2"/>
        <v>0</v>
      </c>
      <c r="E19" s="14">
        <f t="shared" si="2"/>
        <v>4.3478260869565216E-2</v>
      </c>
      <c r="F19" s="14">
        <f t="shared" si="2"/>
        <v>0</v>
      </c>
      <c r="G19" s="14">
        <f t="shared" si="2"/>
        <v>0</v>
      </c>
      <c r="H19" s="14">
        <f t="shared" si="2"/>
        <v>0.13043478260869565</v>
      </c>
      <c r="I19" s="14">
        <f>SUM(B19:H19)</f>
        <v>1</v>
      </c>
    </row>
    <row r="20" spans="1:18">
      <c r="A20" s="29" t="s">
        <v>25</v>
      </c>
      <c r="B20" s="15">
        <v>1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f>SUM(B20:H20)</f>
        <v>1</v>
      </c>
    </row>
    <row r="21" spans="1:18">
      <c r="A21" s="30"/>
      <c r="B21" s="14">
        <f>B20/1</f>
        <v>1</v>
      </c>
      <c r="C21" s="14">
        <f t="shared" ref="C21:H21" si="3">C20/1</f>
        <v>0</v>
      </c>
      <c r="D21" s="14">
        <f t="shared" si="3"/>
        <v>0</v>
      </c>
      <c r="E21" s="14">
        <f t="shared" si="3"/>
        <v>0</v>
      </c>
      <c r="F21" s="14">
        <f t="shared" si="3"/>
        <v>0</v>
      </c>
      <c r="G21" s="14">
        <f t="shared" si="3"/>
        <v>0</v>
      </c>
      <c r="H21" s="14">
        <f t="shared" si="3"/>
        <v>0</v>
      </c>
      <c r="I21" s="14">
        <f>SUM(B21:H21)</f>
        <v>1</v>
      </c>
    </row>
    <row r="22" spans="1:18">
      <c r="A22" s="29" t="s">
        <v>0</v>
      </c>
      <c r="B22" s="15">
        <f t="shared" ref="B22:I22" si="4">SUM(B18+B20)</f>
        <v>20</v>
      </c>
      <c r="C22" s="15">
        <f t="shared" si="4"/>
        <v>0</v>
      </c>
      <c r="D22" s="15">
        <f t="shared" si="4"/>
        <v>0</v>
      </c>
      <c r="E22" s="15">
        <f t="shared" si="4"/>
        <v>1</v>
      </c>
      <c r="F22" s="15">
        <f t="shared" si="4"/>
        <v>0</v>
      </c>
      <c r="G22" s="15">
        <f t="shared" si="4"/>
        <v>0</v>
      </c>
      <c r="H22" s="15">
        <f t="shared" si="4"/>
        <v>3</v>
      </c>
      <c r="I22" s="15">
        <f t="shared" si="4"/>
        <v>24</v>
      </c>
    </row>
    <row r="23" spans="1:18">
      <c r="A23" s="30"/>
      <c r="B23" s="14">
        <f>B22/24</f>
        <v>0.83333333333333337</v>
      </c>
      <c r="C23" s="14">
        <f t="shared" ref="C23:H23" si="5">C22/24</f>
        <v>0</v>
      </c>
      <c r="D23" s="14">
        <f t="shared" si="5"/>
        <v>0</v>
      </c>
      <c r="E23" s="14">
        <f t="shared" si="5"/>
        <v>4.1666666666666664E-2</v>
      </c>
      <c r="F23" s="14">
        <f t="shared" si="5"/>
        <v>0</v>
      </c>
      <c r="G23" s="14">
        <f t="shared" si="5"/>
        <v>0</v>
      </c>
      <c r="H23" s="14">
        <f t="shared" si="5"/>
        <v>0.125</v>
      </c>
      <c r="I23" s="14">
        <f>SUM(B23:H23)</f>
        <v>1</v>
      </c>
    </row>
    <row r="24" spans="1:18">
      <c r="A24" s="6"/>
      <c r="B24" s="13"/>
      <c r="C24" s="13"/>
      <c r="D24" s="13"/>
      <c r="E24" s="13"/>
      <c r="F24" s="13"/>
      <c r="G24" s="13"/>
      <c r="H24" s="13"/>
      <c r="I24" s="13"/>
    </row>
    <row r="26" spans="1:18">
      <c r="A26" s="4" t="s">
        <v>47</v>
      </c>
    </row>
    <row r="27" spans="1:18" ht="55.2">
      <c r="A27" s="3"/>
      <c r="B27" s="11" t="s">
        <v>24</v>
      </c>
      <c r="C27" s="11" t="s">
        <v>23</v>
      </c>
      <c r="D27" s="11" t="s">
        <v>22</v>
      </c>
      <c r="E27" s="11" t="s">
        <v>21</v>
      </c>
      <c r="F27" s="11" t="s">
        <v>20</v>
      </c>
      <c r="G27" s="11" t="s">
        <v>19</v>
      </c>
      <c r="H27" s="11" t="s">
        <v>18</v>
      </c>
      <c r="I27" s="11" t="s">
        <v>17</v>
      </c>
      <c r="J27" s="11" t="s">
        <v>16</v>
      </c>
      <c r="K27" s="11" t="s">
        <v>15</v>
      </c>
      <c r="L27" s="11" t="s">
        <v>14</v>
      </c>
      <c r="M27" s="11" t="s">
        <v>13</v>
      </c>
      <c r="N27" s="11" t="s">
        <v>12</v>
      </c>
      <c r="O27" s="11" t="s">
        <v>11</v>
      </c>
      <c r="P27" s="11" t="s">
        <v>10</v>
      </c>
      <c r="Q27" s="11" t="s">
        <v>9</v>
      </c>
      <c r="R27" s="11" t="s">
        <v>0</v>
      </c>
    </row>
    <row r="28" spans="1:18">
      <c r="A28" s="27" t="s">
        <v>3</v>
      </c>
      <c r="B28" s="3">
        <v>0</v>
      </c>
      <c r="C28" s="3">
        <v>0</v>
      </c>
      <c r="D28" s="3">
        <v>0</v>
      </c>
      <c r="E28" s="3">
        <v>1</v>
      </c>
      <c r="F28" s="3">
        <v>0</v>
      </c>
      <c r="G28" s="3">
        <v>0</v>
      </c>
      <c r="H28" s="3">
        <v>0</v>
      </c>
      <c r="I28" s="3">
        <v>0</v>
      </c>
      <c r="J28" s="3">
        <v>2</v>
      </c>
      <c r="K28" s="3">
        <v>0</v>
      </c>
      <c r="L28" s="3">
        <v>18</v>
      </c>
      <c r="M28" s="3">
        <v>0</v>
      </c>
      <c r="N28" s="3">
        <v>2</v>
      </c>
      <c r="O28" s="3">
        <v>0</v>
      </c>
      <c r="P28" s="3">
        <v>1</v>
      </c>
      <c r="Q28" s="3">
        <v>0</v>
      </c>
      <c r="R28" s="3">
        <f>SUM(B28:Q28)</f>
        <v>24</v>
      </c>
    </row>
    <row r="29" spans="1:18">
      <c r="A29" s="27" t="s">
        <v>2</v>
      </c>
      <c r="B29" s="2">
        <f>B28/24</f>
        <v>0</v>
      </c>
      <c r="C29" s="2">
        <f t="shared" ref="C29:Q29" si="6">C28/24</f>
        <v>0</v>
      </c>
      <c r="D29" s="2">
        <f t="shared" si="6"/>
        <v>0</v>
      </c>
      <c r="E29" s="2">
        <f t="shared" si="6"/>
        <v>4.1666666666666664E-2</v>
      </c>
      <c r="F29" s="2">
        <f t="shared" si="6"/>
        <v>0</v>
      </c>
      <c r="G29" s="2">
        <f t="shared" si="6"/>
        <v>0</v>
      </c>
      <c r="H29" s="2">
        <f t="shared" si="6"/>
        <v>0</v>
      </c>
      <c r="I29" s="2">
        <f t="shared" si="6"/>
        <v>0</v>
      </c>
      <c r="J29" s="2">
        <f t="shared" si="6"/>
        <v>8.3333333333333329E-2</v>
      </c>
      <c r="K29" s="2">
        <f t="shared" si="6"/>
        <v>0</v>
      </c>
      <c r="L29" s="2">
        <f t="shared" si="6"/>
        <v>0.75</v>
      </c>
      <c r="M29" s="2">
        <f t="shared" si="6"/>
        <v>0</v>
      </c>
      <c r="N29" s="2">
        <f t="shared" si="6"/>
        <v>8.3333333333333329E-2</v>
      </c>
      <c r="O29" s="2">
        <f t="shared" si="6"/>
        <v>0</v>
      </c>
      <c r="P29" s="2">
        <f t="shared" si="6"/>
        <v>4.1666666666666664E-2</v>
      </c>
      <c r="Q29" s="2">
        <f t="shared" si="6"/>
        <v>0</v>
      </c>
      <c r="R29" s="2">
        <f>SUM(B29:Q29)</f>
        <v>1</v>
      </c>
    </row>
    <row r="30" spans="1:18">
      <c r="A30" s="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2" spans="1:18">
      <c r="A32" s="4" t="s">
        <v>48</v>
      </c>
    </row>
    <row r="33" spans="1:7">
      <c r="A33" s="3"/>
      <c r="B33" s="28" t="s">
        <v>8</v>
      </c>
      <c r="C33" s="28" t="s">
        <v>7</v>
      </c>
      <c r="D33" s="28" t="s">
        <v>4</v>
      </c>
      <c r="E33" s="28" t="s">
        <v>6</v>
      </c>
      <c r="F33" s="28" t="s">
        <v>5</v>
      </c>
      <c r="G33" s="28" t="s">
        <v>0</v>
      </c>
    </row>
    <row r="34" spans="1:7">
      <c r="A34" s="27" t="s">
        <v>3</v>
      </c>
      <c r="B34" s="3">
        <v>2</v>
      </c>
      <c r="C34" s="3">
        <v>16</v>
      </c>
      <c r="D34" s="3">
        <v>5</v>
      </c>
      <c r="E34" s="3">
        <v>1</v>
      </c>
      <c r="F34" s="3">
        <v>0</v>
      </c>
      <c r="G34" s="3">
        <f>SUM(B34:F34)</f>
        <v>24</v>
      </c>
    </row>
    <row r="35" spans="1:7">
      <c r="A35" s="27" t="s">
        <v>2</v>
      </c>
      <c r="B35" s="2">
        <f>B34/24</f>
        <v>8.3333333333333329E-2</v>
      </c>
      <c r="C35" s="2">
        <f t="shared" ref="C35:F35" si="7">C34/24</f>
        <v>0.66666666666666663</v>
      </c>
      <c r="D35" s="2">
        <f t="shared" si="7"/>
        <v>0.20833333333333334</v>
      </c>
      <c r="E35" s="2">
        <f t="shared" si="7"/>
        <v>4.1666666666666664E-2</v>
      </c>
      <c r="F35" s="2">
        <f t="shared" si="7"/>
        <v>0</v>
      </c>
      <c r="G35" s="2">
        <f>SUM(B35:F35)</f>
        <v>1</v>
      </c>
    </row>
    <row r="36" spans="1:7">
      <c r="A36" s="6"/>
      <c r="B36" s="5"/>
      <c r="C36" s="5"/>
      <c r="D36" s="5"/>
      <c r="E36" s="5"/>
      <c r="F36" s="5"/>
      <c r="G36" s="5"/>
    </row>
  </sheetData>
  <mergeCells count="13">
    <mergeCell ref="F2:I2"/>
    <mergeCell ref="J2:J3"/>
    <mergeCell ref="A20:A21"/>
    <mergeCell ref="A2:A3"/>
    <mergeCell ref="B2:C2"/>
    <mergeCell ref="D2:D3"/>
    <mergeCell ref="E2:E3"/>
    <mergeCell ref="B6:C6"/>
    <mergeCell ref="F6:I6"/>
    <mergeCell ref="B7:C7"/>
    <mergeCell ref="F7:I7"/>
    <mergeCell ref="A18:A19"/>
    <mergeCell ref="A22:A2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77734375" style="1" customWidth="1"/>
    <col min="2" max="2" width="9.6640625" style="1" bestFit="1" customWidth="1"/>
    <col min="3" max="5" width="9" style="1"/>
    <col min="6" max="6" width="9.33203125" style="1" bestFit="1" customWidth="1"/>
    <col min="7" max="16384" width="9" style="1"/>
  </cols>
  <sheetData>
    <row r="1" spans="1:10">
      <c r="A1" s="4" t="s">
        <v>44</v>
      </c>
      <c r="B1" s="24"/>
      <c r="C1" s="24"/>
    </row>
    <row r="2" spans="1:10">
      <c r="A2" s="36"/>
      <c r="B2" s="41" t="s">
        <v>43</v>
      </c>
      <c r="C2" s="41"/>
      <c r="D2" s="42" t="s">
        <v>42</v>
      </c>
      <c r="E2" s="31" t="s">
        <v>41</v>
      </c>
      <c r="F2" s="33" t="s">
        <v>1</v>
      </c>
      <c r="G2" s="34"/>
      <c r="H2" s="34"/>
      <c r="I2" s="35"/>
      <c r="J2" s="36" t="s">
        <v>0</v>
      </c>
    </row>
    <row r="3" spans="1:10">
      <c r="A3" s="37"/>
      <c r="B3" s="28" t="s">
        <v>40</v>
      </c>
      <c r="C3" s="28" t="s">
        <v>25</v>
      </c>
      <c r="D3" s="43"/>
      <c r="E3" s="32"/>
      <c r="F3" s="28" t="s">
        <v>39</v>
      </c>
      <c r="G3" s="28" t="s">
        <v>38</v>
      </c>
      <c r="H3" s="28" t="s">
        <v>37</v>
      </c>
      <c r="I3" s="28" t="s">
        <v>1</v>
      </c>
      <c r="J3" s="37"/>
    </row>
    <row r="4" spans="1:10">
      <c r="A4" s="28" t="s">
        <v>3</v>
      </c>
      <c r="B4" s="22">
        <v>74</v>
      </c>
      <c r="C4" s="22">
        <v>1</v>
      </c>
      <c r="D4" s="22">
        <v>2</v>
      </c>
      <c r="E4" s="22">
        <v>4</v>
      </c>
      <c r="F4" s="22">
        <v>1</v>
      </c>
      <c r="G4" s="22">
        <v>3</v>
      </c>
      <c r="H4" s="22">
        <v>5</v>
      </c>
      <c r="I4" s="22">
        <v>1</v>
      </c>
      <c r="J4" s="22">
        <f>SUM(B4:I4)</f>
        <v>91</v>
      </c>
    </row>
    <row r="5" spans="1:10">
      <c r="A5" s="28" t="s">
        <v>2</v>
      </c>
      <c r="B5" s="21">
        <f>B4/91</f>
        <v>0.81318681318681318</v>
      </c>
      <c r="C5" s="21">
        <f t="shared" ref="C5:I5" si="0">C4/91</f>
        <v>1.098901098901099E-2</v>
      </c>
      <c r="D5" s="21">
        <f t="shared" si="0"/>
        <v>2.197802197802198E-2</v>
      </c>
      <c r="E5" s="21">
        <f t="shared" si="0"/>
        <v>4.3956043956043959E-2</v>
      </c>
      <c r="F5" s="21">
        <f t="shared" si="0"/>
        <v>1.098901098901099E-2</v>
      </c>
      <c r="G5" s="21">
        <f t="shared" si="0"/>
        <v>3.2967032967032968E-2</v>
      </c>
      <c r="H5" s="21">
        <f t="shared" si="0"/>
        <v>5.4945054945054944E-2</v>
      </c>
      <c r="I5" s="21">
        <f t="shared" si="0"/>
        <v>1.098901098901099E-2</v>
      </c>
      <c r="J5" s="21">
        <f>SUM(B5:I5)</f>
        <v>0.99999999999999989</v>
      </c>
    </row>
    <row r="6" spans="1:10">
      <c r="A6" s="28" t="s">
        <v>3</v>
      </c>
      <c r="B6" s="33">
        <f>SUM(B4:C4)</f>
        <v>75</v>
      </c>
      <c r="C6" s="35"/>
      <c r="D6" s="22">
        <f>D4</f>
        <v>2</v>
      </c>
      <c r="E6" s="22">
        <f>E4</f>
        <v>4</v>
      </c>
      <c r="F6" s="33">
        <f>SUM(F4:I4)</f>
        <v>10</v>
      </c>
      <c r="G6" s="34"/>
      <c r="H6" s="34"/>
      <c r="I6" s="35"/>
      <c r="J6" s="22">
        <f>SUM(B6:I6)</f>
        <v>91</v>
      </c>
    </row>
    <row r="7" spans="1:10">
      <c r="A7" s="28" t="s">
        <v>2</v>
      </c>
      <c r="B7" s="38">
        <f>B6/91</f>
        <v>0.82417582417582413</v>
      </c>
      <c r="C7" s="40"/>
      <c r="D7" s="21">
        <f>D5</f>
        <v>2.197802197802198E-2</v>
      </c>
      <c r="E7" s="21">
        <f>E5</f>
        <v>4.3956043956043959E-2</v>
      </c>
      <c r="F7" s="38">
        <f>F6/91</f>
        <v>0.10989010989010989</v>
      </c>
      <c r="G7" s="39"/>
      <c r="H7" s="39"/>
      <c r="I7" s="40"/>
      <c r="J7" s="21">
        <f>SUM(B7:I7)</f>
        <v>1</v>
      </c>
    </row>
    <row r="8" spans="1:10">
      <c r="A8" s="20"/>
      <c r="B8" s="19"/>
      <c r="C8" s="18"/>
      <c r="D8" s="17"/>
      <c r="E8" s="17"/>
      <c r="F8" s="19"/>
      <c r="G8" s="18"/>
      <c r="H8" s="18"/>
      <c r="I8" s="18"/>
      <c r="J8" s="17"/>
    </row>
    <row r="9" spans="1:10">
      <c r="F9" s="1" t="s">
        <v>36</v>
      </c>
    </row>
    <row r="10" spans="1:10">
      <c r="A10" s="4" t="s">
        <v>45</v>
      </c>
    </row>
    <row r="11" spans="1:10">
      <c r="A11" s="12"/>
      <c r="B11" s="9" t="s">
        <v>35</v>
      </c>
      <c r="C11" s="28" t="s">
        <v>34</v>
      </c>
      <c r="D11" s="28" t="s">
        <v>33</v>
      </c>
      <c r="E11" s="28" t="s">
        <v>0</v>
      </c>
    </row>
    <row r="12" spans="1:10">
      <c r="A12" s="27" t="s">
        <v>3</v>
      </c>
      <c r="B12" s="15">
        <v>0</v>
      </c>
      <c r="C12" s="3">
        <v>0</v>
      </c>
      <c r="D12" s="3">
        <v>1</v>
      </c>
      <c r="E12" s="3">
        <f>SUM(B12:D12)</f>
        <v>1</v>
      </c>
    </row>
    <row r="13" spans="1:10">
      <c r="A13" s="27" t="s">
        <v>2</v>
      </c>
      <c r="B13" s="16">
        <f>B12/1</f>
        <v>0</v>
      </c>
      <c r="C13" s="16">
        <f t="shared" ref="C13:D13" si="1">C12/1</f>
        <v>0</v>
      </c>
      <c r="D13" s="16">
        <f t="shared" si="1"/>
        <v>1</v>
      </c>
      <c r="E13" s="2">
        <f>SUM(B13:D13)</f>
        <v>1</v>
      </c>
    </row>
    <row r="14" spans="1:10">
      <c r="A14" s="6"/>
      <c r="B14" s="5"/>
      <c r="C14" s="5"/>
      <c r="D14" s="5"/>
      <c r="E14" s="5"/>
      <c r="F14" s="5"/>
    </row>
    <row r="16" spans="1:10">
      <c r="A16" s="4" t="s">
        <v>46</v>
      </c>
    </row>
    <row r="17" spans="1:18">
      <c r="A17" s="27"/>
      <c r="B17" s="28" t="s">
        <v>32</v>
      </c>
      <c r="C17" s="28" t="s">
        <v>31</v>
      </c>
      <c r="D17" s="28" t="s">
        <v>30</v>
      </c>
      <c r="E17" s="28" t="s">
        <v>29</v>
      </c>
      <c r="F17" s="28" t="s">
        <v>28</v>
      </c>
      <c r="G17" s="28" t="s">
        <v>27</v>
      </c>
      <c r="H17" s="28" t="s">
        <v>1</v>
      </c>
      <c r="I17" s="28" t="s">
        <v>0</v>
      </c>
    </row>
    <row r="18" spans="1:18">
      <c r="A18" s="29" t="s">
        <v>26</v>
      </c>
      <c r="B18" s="15">
        <v>59</v>
      </c>
      <c r="C18" s="15">
        <v>4</v>
      </c>
      <c r="D18" s="15">
        <v>1</v>
      </c>
      <c r="E18" s="15">
        <v>3</v>
      </c>
      <c r="F18" s="15">
        <v>2</v>
      </c>
      <c r="G18" s="15">
        <v>0</v>
      </c>
      <c r="H18" s="15">
        <v>5</v>
      </c>
      <c r="I18" s="15">
        <f>SUM(B18:H18)</f>
        <v>74</v>
      </c>
    </row>
    <row r="19" spans="1:18">
      <c r="A19" s="30"/>
      <c r="B19" s="14">
        <f>B18/74</f>
        <v>0.79729729729729726</v>
      </c>
      <c r="C19" s="14">
        <f t="shared" ref="C19:H19" si="2">C18/74</f>
        <v>5.4054054054054057E-2</v>
      </c>
      <c r="D19" s="14">
        <f t="shared" si="2"/>
        <v>1.3513513513513514E-2</v>
      </c>
      <c r="E19" s="14">
        <f t="shared" si="2"/>
        <v>4.0540540540540543E-2</v>
      </c>
      <c r="F19" s="14">
        <f t="shared" si="2"/>
        <v>2.7027027027027029E-2</v>
      </c>
      <c r="G19" s="14">
        <f t="shared" si="2"/>
        <v>0</v>
      </c>
      <c r="H19" s="14">
        <f t="shared" si="2"/>
        <v>6.7567567567567571E-2</v>
      </c>
      <c r="I19" s="14">
        <f>SUM(B19:H19)</f>
        <v>1</v>
      </c>
    </row>
    <row r="20" spans="1:18">
      <c r="A20" s="29" t="s">
        <v>25</v>
      </c>
      <c r="B20" s="15">
        <v>1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f>SUM(B20:H20)</f>
        <v>1</v>
      </c>
    </row>
    <row r="21" spans="1:18">
      <c r="A21" s="30"/>
      <c r="B21" s="14">
        <f>B20/1</f>
        <v>1</v>
      </c>
      <c r="C21" s="14">
        <f t="shared" ref="C21:H21" si="3">C20/1</f>
        <v>0</v>
      </c>
      <c r="D21" s="14">
        <f t="shared" si="3"/>
        <v>0</v>
      </c>
      <c r="E21" s="14">
        <f t="shared" si="3"/>
        <v>0</v>
      </c>
      <c r="F21" s="14">
        <f t="shared" si="3"/>
        <v>0</v>
      </c>
      <c r="G21" s="14">
        <f t="shared" si="3"/>
        <v>0</v>
      </c>
      <c r="H21" s="14">
        <f t="shared" si="3"/>
        <v>0</v>
      </c>
      <c r="I21" s="14">
        <f>SUM(B21:H21)</f>
        <v>1</v>
      </c>
    </row>
    <row r="22" spans="1:18">
      <c r="A22" s="29" t="s">
        <v>0</v>
      </c>
      <c r="B22" s="15">
        <f t="shared" ref="B22:I22" si="4">SUM(B18+B20)</f>
        <v>60</v>
      </c>
      <c r="C22" s="15">
        <f t="shared" si="4"/>
        <v>4</v>
      </c>
      <c r="D22" s="15">
        <f t="shared" si="4"/>
        <v>1</v>
      </c>
      <c r="E22" s="15">
        <f t="shared" si="4"/>
        <v>3</v>
      </c>
      <c r="F22" s="15">
        <f t="shared" si="4"/>
        <v>2</v>
      </c>
      <c r="G22" s="15">
        <f t="shared" si="4"/>
        <v>0</v>
      </c>
      <c r="H22" s="15">
        <f t="shared" si="4"/>
        <v>5</v>
      </c>
      <c r="I22" s="15">
        <f t="shared" si="4"/>
        <v>75</v>
      </c>
    </row>
    <row r="23" spans="1:18">
      <c r="A23" s="30"/>
      <c r="B23" s="14">
        <f>B22/75</f>
        <v>0.8</v>
      </c>
      <c r="C23" s="14">
        <f t="shared" ref="C23:H23" si="5">C22/75</f>
        <v>5.3333333333333337E-2</v>
      </c>
      <c r="D23" s="14">
        <f t="shared" si="5"/>
        <v>1.3333333333333334E-2</v>
      </c>
      <c r="E23" s="14">
        <f t="shared" si="5"/>
        <v>0.04</v>
      </c>
      <c r="F23" s="14">
        <f t="shared" si="5"/>
        <v>2.6666666666666668E-2</v>
      </c>
      <c r="G23" s="14">
        <f t="shared" si="5"/>
        <v>0</v>
      </c>
      <c r="H23" s="14">
        <f t="shared" si="5"/>
        <v>6.6666666666666666E-2</v>
      </c>
      <c r="I23" s="14">
        <f>SUM(B23:H23)</f>
        <v>1</v>
      </c>
    </row>
    <row r="24" spans="1:18">
      <c r="A24" s="6"/>
      <c r="B24" s="13"/>
      <c r="C24" s="13"/>
      <c r="D24" s="13"/>
      <c r="E24" s="13"/>
      <c r="F24" s="13"/>
      <c r="G24" s="13"/>
      <c r="H24" s="13"/>
      <c r="I24" s="13"/>
    </row>
    <row r="26" spans="1:18">
      <c r="A26" s="4" t="s">
        <v>47</v>
      </c>
    </row>
    <row r="27" spans="1:18" ht="55.2">
      <c r="A27" s="3"/>
      <c r="B27" s="11" t="s">
        <v>24</v>
      </c>
      <c r="C27" s="11" t="s">
        <v>23</v>
      </c>
      <c r="D27" s="11" t="s">
        <v>22</v>
      </c>
      <c r="E27" s="11" t="s">
        <v>21</v>
      </c>
      <c r="F27" s="11" t="s">
        <v>20</v>
      </c>
      <c r="G27" s="11" t="s">
        <v>19</v>
      </c>
      <c r="H27" s="11" t="s">
        <v>18</v>
      </c>
      <c r="I27" s="11" t="s">
        <v>17</v>
      </c>
      <c r="J27" s="11" t="s">
        <v>16</v>
      </c>
      <c r="K27" s="11" t="s">
        <v>15</v>
      </c>
      <c r="L27" s="11" t="s">
        <v>14</v>
      </c>
      <c r="M27" s="11" t="s">
        <v>13</v>
      </c>
      <c r="N27" s="11" t="s">
        <v>12</v>
      </c>
      <c r="O27" s="11" t="s">
        <v>11</v>
      </c>
      <c r="P27" s="11" t="s">
        <v>10</v>
      </c>
      <c r="Q27" s="11" t="s">
        <v>9</v>
      </c>
      <c r="R27" s="11" t="s">
        <v>0</v>
      </c>
    </row>
    <row r="28" spans="1:18">
      <c r="A28" s="27" t="s">
        <v>3</v>
      </c>
      <c r="B28" s="3">
        <v>0</v>
      </c>
      <c r="C28" s="3">
        <v>1</v>
      </c>
      <c r="D28" s="3">
        <v>0</v>
      </c>
      <c r="E28" s="3">
        <v>2</v>
      </c>
      <c r="F28" s="3">
        <v>2</v>
      </c>
      <c r="G28" s="3">
        <v>0</v>
      </c>
      <c r="H28" s="3">
        <v>1</v>
      </c>
      <c r="I28" s="3">
        <v>1</v>
      </c>
      <c r="J28" s="3">
        <v>1</v>
      </c>
      <c r="K28" s="3">
        <v>0</v>
      </c>
      <c r="L28" s="3">
        <v>4</v>
      </c>
      <c r="M28" s="3">
        <v>5</v>
      </c>
      <c r="N28" s="3">
        <v>0</v>
      </c>
      <c r="O28" s="3">
        <v>1</v>
      </c>
      <c r="P28" s="3">
        <v>55</v>
      </c>
      <c r="Q28" s="3">
        <v>2</v>
      </c>
      <c r="R28" s="3">
        <f>SUM(B28:Q28)</f>
        <v>75</v>
      </c>
    </row>
    <row r="29" spans="1:18">
      <c r="A29" s="27" t="s">
        <v>2</v>
      </c>
      <c r="B29" s="2">
        <f>B28/75</f>
        <v>0</v>
      </c>
      <c r="C29" s="2">
        <f t="shared" ref="C29:Q29" si="6">C28/75</f>
        <v>1.3333333333333334E-2</v>
      </c>
      <c r="D29" s="2">
        <f t="shared" si="6"/>
        <v>0</v>
      </c>
      <c r="E29" s="2">
        <f t="shared" si="6"/>
        <v>2.6666666666666668E-2</v>
      </c>
      <c r="F29" s="2">
        <f t="shared" si="6"/>
        <v>2.6666666666666668E-2</v>
      </c>
      <c r="G29" s="2">
        <f t="shared" si="6"/>
        <v>0</v>
      </c>
      <c r="H29" s="2">
        <f t="shared" si="6"/>
        <v>1.3333333333333334E-2</v>
      </c>
      <c r="I29" s="2">
        <f t="shared" si="6"/>
        <v>1.3333333333333334E-2</v>
      </c>
      <c r="J29" s="2">
        <f t="shared" si="6"/>
        <v>1.3333333333333334E-2</v>
      </c>
      <c r="K29" s="2">
        <f t="shared" si="6"/>
        <v>0</v>
      </c>
      <c r="L29" s="2">
        <f t="shared" si="6"/>
        <v>5.3333333333333337E-2</v>
      </c>
      <c r="M29" s="2">
        <f t="shared" si="6"/>
        <v>6.6666666666666666E-2</v>
      </c>
      <c r="N29" s="2">
        <f t="shared" si="6"/>
        <v>0</v>
      </c>
      <c r="O29" s="2">
        <f t="shared" si="6"/>
        <v>1.3333333333333334E-2</v>
      </c>
      <c r="P29" s="2">
        <f t="shared" si="6"/>
        <v>0.73333333333333328</v>
      </c>
      <c r="Q29" s="2">
        <f t="shared" si="6"/>
        <v>2.6666666666666668E-2</v>
      </c>
      <c r="R29" s="2">
        <f>SUM(B29:Q29)</f>
        <v>0.99999999999999989</v>
      </c>
    </row>
    <row r="30" spans="1:18">
      <c r="A30" s="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2" spans="1:18">
      <c r="A32" s="4" t="s">
        <v>48</v>
      </c>
    </row>
    <row r="33" spans="1:7">
      <c r="A33" s="3"/>
      <c r="B33" s="28" t="s">
        <v>8</v>
      </c>
      <c r="C33" s="28" t="s">
        <v>7</v>
      </c>
      <c r="D33" s="28" t="s">
        <v>4</v>
      </c>
      <c r="E33" s="28" t="s">
        <v>6</v>
      </c>
      <c r="F33" s="28" t="s">
        <v>5</v>
      </c>
      <c r="G33" s="28" t="s">
        <v>0</v>
      </c>
    </row>
    <row r="34" spans="1:7">
      <c r="A34" s="27" t="s">
        <v>3</v>
      </c>
      <c r="B34" s="3">
        <v>15</v>
      </c>
      <c r="C34" s="3">
        <v>37</v>
      </c>
      <c r="D34" s="3">
        <v>23</v>
      </c>
      <c r="E34" s="3">
        <v>0</v>
      </c>
      <c r="F34" s="3">
        <v>0</v>
      </c>
      <c r="G34" s="3">
        <f>SUM(B34:F34)</f>
        <v>75</v>
      </c>
    </row>
    <row r="35" spans="1:7">
      <c r="A35" s="27" t="s">
        <v>2</v>
      </c>
      <c r="B35" s="2">
        <f>B34/75</f>
        <v>0.2</v>
      </c>
      <c r="C35" s="2">
        <f t="shared" ref="C35:F35" si="7">C34/75</f>
        <v>0.49333333333333335</v>
      </c>
      <c r="D35" s="2">
        <f t="shared" si="7"/>
        <v>0.30666666666666664</v>
      </c>
      <c r="E35" s="2">
        <f t="shared" si="7"/>
        <v>0</v>
      </c>
      <c r="F35" s="2">
        <f t="shared" si="7"/>
        <v>0</v>
      </c>
      <c r="G35" s="2">
        <f>SUM(B35:F35)</f>
        <v>1</v>
      </c>
    </row>
    <row r="36" spans="1:7">
      <c r="A36" s="6"/>
      <c r="B36" s="5"/>
      <c r="C36" s="5"/>
      <c r="D36" s="5"/>
      <c r="E36" s="5"/>
      <c r="F36" s="5"/>
      <c r="G36" s="5"/>
    </row>
  </sheetData>
  <mergeCells count="13">
    <mergeCell ref="F2:I2"/>
    <mergeCell ref="J2:J3"/>
    <mergeCell ref="A20:A21"/>
    <mergeCell ref="A2:A3"/>
    <mergeCell ref="B2:C2"/>
    <mergeCell ref="D2:D3"/>
    <mergeCell ref="E2:E3"/>
    <mergeCell ref="B6:C6"/>
    <mergeCell ref="F6:I6"/>
    <mergeCell ref="B7:C7"/>
    <mergeCell ref="F7:I7"/>
    <mergeCell ref="A18:A19"/>
    <mergeCell ref="A22:A2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77734375" style="1" customWidth="1"/>
    <col min="2" max="2" width="9.6640625" style="1" bestFit="1" customWidth="1"/>
    <col min="3" max="5" width="9" style="1"/>
    <col min="6" max="6" width="9.33203125" style="1" bestFit="1" customWidth="1"/>
    <col min="7" max="16384" width="9" style="1"/>
  </cols>
  <sheetData>
    <row r="1" spans="1:10">
      <c r="A1" s="4" t="s">
        <v>44</v>
      </c>
      <c r="B1" s="24"/>
      <c r="C1" s="24"/>
    </row>
    <row r="2" spans="1:10">
      <c r="A2" s="36"/>
      <c r="B2" s="41" t="s">
        <v>43</v>
      </c>
      <c r="C2" s="41"/>
      <c r="D2" s="42" t="s">
        <v>42</v>
      </c>
      <c r="E2" s="31" t="s">
        <v>41</v>
      </c>
      <c r="F2" s="33" t="s">
        <v>1</v>
      </c>
      <c r="G2" s="34"/>
      <c r="H2" s="34"/>
      <c r="I2" s="35"/>
      <c r="J2" s="36" t="s">
        <v>0</v>
      </c>
    </row>
    <row r="3" spans="1:10">
      <c r="A3" s="37"/>
      <c r="B3" s="28" t="s">
        <v>40</v>
      </c>
      <c r="C3" s="28" t="s">
        <v>25</v>
      </c>
      <c r="D3" s="43"/>
      <c r="E3" s="32"/>
      <c r="F3" s="28" t="s">
        <v>39</v>
      </c>
      <c r="G3" s="28" t="s">
        <v>38</v>
      </c>
      <c r="H3" s="28" t="s">
        <v>37</v>
      </c>
      <c r="I3" s="28" t="s">
        <v>1</v>
      </c>
      <c r="J3" s="37"/>
    </row>
    <row r="4" spans="1:10">
      <c r="A4" s="28" t="s">
        <v>3</v>
      </c>
      <c r="B4" s="22">
        <v>9</v>
      </c>
      <c r="C4" s="22">
        <v>1</v>
      </c>
      <c r="D4" s="22">
        <v>0</v>
      </c>
      <c r="E4" s="22">
        <v>0</v>
      </c>
      <c r="F4" s="22">
        <v>0</v>
      </c>
      <c r="G4" s="22">
        <v>0</v>
      </c>
      <c r="H4" s="22">
        <v>1</v>
      </c>
      <c r="I4" s="22">
        <v>0</v>
      </c>
      <c r="J4" s="22">
        <f>SUM(B4:I4)</f>
        <v>11</v>
      </c>
    </row>
    <row r="5" spans="1:10">
      <c r="A5" s="28" t="s">
        <v>2</v>
      </c>
      <c r="B5" s="21">
        <f>B4/11</f>
        <v>0.81818181818181823</v>
      </c>
      <c r="C5" s="21">
        <f t="shared" ref="C5:I5" si="0">C4/11</f>
        <v>9.0909090909090912E-2</v>
      </c>
      <c r="D5" s="21">
        <f t="shared" si="0"/>
        <v>0</v>
      </c>
      <c r="E5" s="21">
        <f t="shared" si="0"/>
        <v>0</v>
      </c>
      <c r="F5" s="21">
        <f t="shared" si="0"/>
        <v>0</v>
      </c>
      <c r="G5" s="21">
        <f t="shared" si="0"/>
        <v>0</v>
      </c>
      <c r="H5" s="21">
        <f t="shared" si="0"/>
        <v>9.0909090909090912E-2</v>
      </c>
      <c r="I5" s="21">
        <f t="shared" si="0"/>
        <v>0</v>
      </c>
      <c r="J5" s="21">
        <f>SUM(B5:I5)</f>
        <v>1</v>
      </c>
    </row>
    <row r="6" spans="1:10">
      <c r="A6" s="28" t="s">
        <v>3</v>
      </c>
      <c r="B6" s="33">
        <f>SUM(B4:C4)</f>
        <v>10</v>
      </c>
      <c r="C6" s="35"/>
      <c r="D6" s="22">
        <f>D4</f>
        <v>0</v>
      </c>
      <c r="E6" s="22">
        <f>E4</f>
        <v>0</v>
      </c>
      <c r="F6" s="33">
        <f>SUM(F4:I4)</f>
        <v>1</v>
      </c>
      <c r="G6" s="34"/>
      <c r="H6" s="34"/>
      <c r="I6" s="35"/>
      <c r="J6" s="22">
        <f>SUM(B6:I6)</f>
        <v>11</v>
      </c>
    </row>
    <row r="7" spans="1:10">
      <c r="A7" s="28" t="s">
        <v>2</v>
      </c>
      <c r="B7" s="38">
        <f>B6/11</f>
        <v>0.90909090909090906</v>
      </c>
      <c r="C7" s="40"/>
      <c r="D7" s="21">
        <f>D5</f>
        <v>0</v>
      </c>
      <c r="E7" s="21">
        <f>E5</f>
        <v>0</v>
      </c>
      <c r="F7" s="38">
        <f>F6/11</f>
        <v>9.0909090909090912E-2</v>
      </c>
      <c r="G7" s="39"/>
      <c r="H7" s="39"/>
      <c r="I7" s="40"/>
      <c r="J7" s="21">
        <f>SUM(B7:I7)</f>
        <v>1</v>
      </c>
    </row>
    <row r="8" spans="1:10">
      <c r="A8" s="20"/>
      <c r="B8" s="19"/>
      <c r="C8" s="18"/>
      <c r="D8" s="17"/>
      <c r="E8" s="17"/>
      <c r="F8" s="19"/>
      <c r="G8" s="18"/>
      <c r="H8" s="18"/>
      <c r="I8" s="18"/>
      <c r="J8" s="17"/>
    </row>
    <row r="9" spans="1:10">
      <c r="F9" s="1" t="s">
        <v>36</v>
      </c>
    </row>
    <row r="10" spans="1:10">
      <c r="A10" s="4" t="s">
        <v>45</v>
      </c>
    </row>
    <row r="11" spans="1:10">
      <c r="A11" s="12"/>
      <c r="B11" s="9" t="s">
        <v>35</v>
      </c>
      <c r="C11" s="28" t="s">
        <v>34</v>
      </c>
      <c r="D11" s="28" t="s">
        <v>33</v>
      </c>
      <c r="E11" s="28" t="s">
        <v>0</v>
      </c>
    </row>
    <row r="12" spans="1:10">
      <c r="A12" s="27" t="s">
        <v>3</v>
      </c>
      <c r="B12" s="15">
        <v>0</v>
      </c>
      <c r="C12" s="15">
        <v>0</v>
      </c>
      <c r="D12" s="15">
        <v>0</v>
      </c>
      <c r="E12" s="3">
        <f>SUM(B12:D12)</f>
        <v>0</v>
      </c>
    </row>
    <row r="13" spans="1:10">
      <c r="A13" s="27" t="s">
        <v>2</v>
      </c>
      <c r="B13" s="16">
        <v>0</v>
      </c>
      <c r="C13" s="16">
        <v>0</v>
      </c>
      <c r="D13" s="16">
        <v>0</v>
      </c>
      <c r="E13" s="2">
        <f>SUM(B13:D13)</f>
        <v>0</v>
      </c>
    </row>
    <row r="14" spans="1:10">
      <c r="A14" s="6"/>
      <c r="B14" s="5"/>
      <c r="C14" s="5"/>
      <c r="D14" s="5"/>
      <c r="E14" s="5"/>
      <c r="F14" s="5"/>
    </row>
    <row r="16" spans="1:10">
      <c r="A16" s="4" t="s">
        <v>46</v>
      </c>
    </row>
    <row r="17" spans="1:18">
      <c r="A17" s="27"/>
      <c r="B17" s="28" t="s">
        <v>32</v>
      </c>
      <c r="C17" s="28" t="s">
        <v>31</v>
      </c>
      <c r="D17" s="28" t="s">
        <v>30</v>
      </c>
      <c r="E17" s="28" t="s">
        <v>29</v>
      </c>
      <c r="F17" s="28" t="s">
        <v>28</v>
      </c>
      <c r="G17" s="28" t="s">
        <v>27</v>
      </c>
      <c r="H17" s="28" t="s">
        <v>1</v>
      </c>
      <c r="I17" s="28" t="s">
        <v>0</v>
      </c>
    </row>
    <row r="18" spans="1:18">
      <c r="A18" s="29" t="s">
        <v>26</v>
      </c>
      <c r="B18" s="15">
        <v>6</v>
      </c>
      <c r="C18" s="15">
        <v>0</v>
      </c>
      <c r="D18" s="15">
        <v>1</v>
      </c>
      <c r="E18" s="15">
        <v>1</v>
      </c>
      <c r="F18" s="15">
        <v>0</v>
      </c>
      <c r="G18" s="15">
        <v>1</v>
      </c>
      <c r="H18" s="15">
        <v>0</v>
      </c>
      <c r="I18" s="15">
        <f>SUM(B18:H18)</f>
        <v>9</v>
      </c>
    </row>
    <row r="19" spans="1:18">
      <c r="A19" s="30"/>
      <c r="B19" s="14">
        <f>B18/9</f>
        <v>0.66666666666666663</v>
      </c>
      <c r="C19" s="14">
        <f t="shared" ref="C19:H19" si="1">C18/9</f>
        <v>0</v>
      </c>
      <c r="D19" s="14">
        <f t="shared" si="1"/>
        <v>0.1111111111111111</v>
      </c>
      <c r="E19" s="14">
        <f t="shared" si="1"/>
        <v>0.1111111111111111</v>
      </c>
      <c r="F19" s="14">
        <f t="shared" si="1"/>
        <v>0</v>
      </c>
      <c r="G19" s="14">
        <f t="shared" si="1"/>
        <v>0.1111111111111111</v>
      </c>
      <c r="H19" s="14">
        <f t="shared" si="1"/>
        <v>0</v>
      </c>
      <c r="I19" s="14">
        <f>SUM(B19:H19)</f>
        <v>1</v>
      </c>
    </row>
    <row r="20" spans="1:18">
      <c r="A20" s="29" t="s">
        <v>25</v>
      </c>
      <c r="B20" s="15">
        <v>1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f>SUM(B20:H20)</f>
        <v>1</v>
      </c>
    </row>
    <row r="21" spans="1:18">
      <c r="A21" s="30"/>
      <c r="B21" s="14">
        <f>B20/1</f>
        <v>1</v>
      </c>
      <c r="C21" s="14">
        <f t="shared" ref="C21:H21" si="2">C20/1</f>
        <v>0</v>
      </c>
      <c r="D21" s="14">
        <f t="shared" si="2"/>
        <v>0</v>
      </c>
      <c r="E21" s="14">
        <f t="shared" si="2"/>
        <v>0</v>
      </c>
      <c r="F21" s="14">
        <f t="shared" si="2"/>
        <v>0</v>
      </c>
      <c r="G21" s="14">
        <f t="shared" si="2"/>
        <v>0</v>
      </c>
      <c r="H21" s="14">
        <f t="shared" si="2"/>
        <v>0</v>
      </c>
      <c r="I21" s="14">
        <f>SUM(B21:H21)</f>
        <v>1</v>
      </c>
    </row>
    <row r="22" spans="1:18">
      <c r="A22" s="29" t="s">
        <v>0</v>
      </c>
      <c r="B22" s="15">
        <f t="shared" ref="B22:I22" si="3">SUM(B18+B20)</f>
        <v>7</v>
      </c>
      <c r="C22" s="15">
        <f t="shared" si="3"/>
        <v>0</v>
      </c>
      <c r="D22" s="15">
        <f t="shared" si="3"/>
        <v>1</v>
      </c>
      <c r="E22" s="15">
        <f t="shared" si="3"/>
        <v>1</v>
      </c>
      <c r="F22" s="15">
        <f t="shared" si="3"/>
        <v>0</v>
      </c>
      <c r="G22" s="15">
        <f t="shared" si="3"/>
        <v>1</v>
      </c>
      <c r="H22" s="15">
        <f t="shared" si="3"/>
        <v>0</v>
      </c>
      <c r="I22" s="15">
        <f t="shared" si="3"/>
        <v>10</v>
      </c>
    </row>
    <row r="23" spans="1:18">
      <c r="A23" s="30"/>
      <c r="B23" s="14">
        <f>B22/10</f>
        <v>0.7</v>
      </c>
      <c r="C23" s="14">
        <f t="shared" ref="C23:H23" si="4">C22/10</f>
        <v>0</v>
      </c>
      <c r="D23" s="14">
        <f t="shared" si="4"/>
        <v>0.1</v>
      </c>
      <c r="E23" s="14">
        <f t="shared" si="4"/>
        <v>0.1</v>
      </c>
      <c r="F23" s="14">
        <f t="shared" si="4"/>
        <v>0</v>
      </c>
      <c r="G23" s="14">
        <f t="shared" si="4"/>
        <v>0.1</v>
      </c>
      <c r="H23" s="14">
        <f t="shared" si="4"/>
        <v>0</v>
      </c>
      <c r="I23" s="14">
        <f>SUM(B23:H23)</f>
        <v>0.99999999999999989</v>
      </c>
    </row>
    <row r="24" spans="1:18">
      <c r="A24" s="6"/>
      <c r="B24" s="13"/>
      <c r="C24" s="13"/>
      <c r="D24" s="13"/>
      <c r="E24" s="13"/>
      <c r="F24" s="13"/>
      <c r="G24" s="13"/>
      <c r="H24" s="13"/>
      <c r="I24" s="13"/>
    </row>
    <row r="26" spans="1:18">
      <c r="A26" s="4" t="s">
        <v>47</v>
      </c>
    </row>
    <row r="27" spans="1:18" ht="55.2">
      <c r="A27" s="3"/>
      <c r="B27" s="11" t="s">
        <v>24</v>
      </c>
      <c r="C27" s="11" t="s">
        <v>23</v>
      </c>
      <c r="D27" s="11" t="s">
        <v>22</v>
      </c>
      <c r="E27" s="11" t="s">
        <v>21</v>
      </c>
      <c r="F27" s="11" t="s">
        <v>20</v>
      </c>
      <c r="G27" s="11" t="s">
        <v>19</v>
      </c>
      <c r="H27" s="11" t="s">
        <v>18</v>
      </c>
      <c r="I27" s="11" t="s">
        <v>17</v>
      </c>
      <c r="J27" s="11" t="s">
        <v>16</v>
      </c>
      <c r="K27" s="11" t="s">
        <v>15</v>
      </c>
      <c r="L27" s="11" t="s">
        <v>14</v>
      </c>
      <c r="M27" s="11" t="s">
        <v>13</v>
      </c>
      <c r="N27" s="11" t="s">
        <v>12</v>
      </c>
      <c r="O27" s="11" t="s">
        <v>11</v>
      </c>
      <c r="P27" s="11" t="s">
        <v>10</v>
      </c>
      <c r="Q27" s="11" t="s">
        <v>9</v>
      </c>
      <c r="R27" s="11" t="s">
        <v>0</v>
      </c>
    </row>
    <row r="28" spans="1:18">
      <c r="A28" s="27" t="s">
        <v>3</v>
      </c>
      <c r="B28" s="3">
        <v>0</v>
      </c>
      <c r="C28" s="3">
        <v>0</v>
      </c>
      <c r="D28" s="3">
        <v>0</v>
      </c>
      <c r="E28" s="3">
        <v>1</v>
      </c>
      <c r="F28" s="3">
        <v>0</v>
      </c>
      <c r="G28" s="3">
        <v>0</v>
      </c>
      <c r="H28" s="3">
        <v>3</v>
      </c>
      <c r="I28" s="3">
        <v>1</v>
      </c>
      <c r="J28" s="3">
        <v>0</v>
      </c>
      <c r="K28" s="3">
        <v>0</v>
      </c>
      <c r="L28" s="3">
        <v>3</v>
      </c>
      <c r="M28" s="3">
        <v>0</v>
      </c>
      <c r="N28" s="3">
        <v>1</v>
      </c>
      <c r="O28" s="3">
        <v>0</v>
      </c>
      <c r="P28" s="3">
        <v>1</v>
      </c>
      <c r="Q28" s="3">
        <v>0</v>
      </c>
      <c r="R28" s="3">
        <f>SUM(B28:Q28)</f>
        <v>10</v>
      </c>
    </row>
    <row r="29" spans="1:18">
      <c r="A29" s="27" t="s">
        <v>2</v>
      </c>
      <c r="B29" s="2">
        <f>B28/10</f>
        <v>0</v>
      </c>
      <c r="C29" s="2">
        <f t="shared" ref="C29:Q29" si="5">C28/10</f>
        <v>0</v>
      </c>
      <c r="D29" s="2">
        <f t="shared" si="5"/>
        <v>0</v>
      </c>
      <c r="E29" s="2">
        <f t="shared" si="5"/>
        <v>0.1</v>
      </c>
      <c r="F29" s="2">
        <f t="shared" si="5"/>
        <v>0</v>
      </c>
      <c r="G29" s="2">
        <f t="shared" si="5"/>
        <v>0</v>
      </c>
      <c r="H29" s="2">
        <f t="shared" si="5"/>
        <v>0.3</v>
      </c>
      <c r="I29" s="2">
        <f t="shared" si="5"/>
        <v>0.1</v>
      </c>
      <c r="J29" s="2">
        <f t="shared" si="5"/>
        <v>0</v>
      </c>
      <c r="K29" s="2">
        <f t="shared" si="5"/>
        <v>0</v>
      </c>
      <c r="L29" s="2">
        <f t="shared" si="5"/>
        <v>0.3</v>
      </c>
      <c r="M29" s="2">
        <f t="shared" si="5"/>
        <v>0</v>
      </c>
      <c r="N29" s="2">
        <f t="shared" si="5"/>
        <v>0.1</v>
      </c>
      <c r="O29" s="2">
        <f t="shared" si="5"/>
        <v>0</v>
      </c>
      <c r="P29" s="2">
        <f t="shared" si="5"/>
        <v>0.1</v>
      </c>
      <c r="Q29" s="2">
        <f t="shared" si="5"/>
        <v>0</v>
      </c>
      <c r="R29" s="2">
        <f>SUM(B29:Q29)</f>
        <v>1</v>
      </c>
    </row>
    <row r="30" spans="1:18">
      <c r="A30" s="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2" spans="1:18">
      <c r="A32" s="4" t="s">
        <v>48</v>
      </c>
    </row>
    <row r="33" spans="1:7">
      <c r="A33" s="3"/>
      <c r="B33" s="28" t="s">
        <v>8</v>
      </c>
      <c r="C33" s="28" t="s">
        <v>7</v>
      </c>
      <c r="D33" s="28" t="s">
        <v>4</v>
      </c>
      <c r="E33" s="28" t="s">
        <v>6</v>
      </c>
      <c r="F33" s="28" t="s">
        <v>5</v>
      </c>
      <c r="G33" s="28" t="s">
        <v>0</v>
      </c>
    </row>
    <row r="34" spans="1:7">
      <c r="A34" s="27" t="s">
        <v>3</v>
      </c>
      <c r="B34" s="3">
        <v>0</v>
      </c>
      <c r="C34" s="3">
        <v>4</v>
      </c>
      <c r="D34" s="3">
        <v>5</v>
      </c>
      <c r="E34" s="3">
        <v>1</v>
      </c>
      <c r="F34" s="3">
        <v>0</v>
      </c>
      <c r="G34" s="3">
        <f>SUM(B34:F34)</f>
        <v>10</v>
      </c>
    </row>
    <row r="35" spans="1:7">
      <c r="A35" s="27" t="s">
        <v>2</v>
      </c>
      <c r="B35" s="2">
        <f>B34/10</f>
        <v>0</v>
      </c>
      <c r="C35" s="2">
        <f t="shared" ref="C35:F35" si="6">C34/10</f>
        <v>0.4</v>
      </c>
      <c r="D35" s="2">
        <f t="shared" si="6"/>
        <v>0.5</v>
      </c>
      <c r="E35" s="2">
        <f t="shared" si="6"/>
        <v>0.1</v>
      </c>
      <c r="F35" s="2">
        <f t="shared" si="6"/>
        <v>0</v>
      </c>
      <c r="G35" s="2">
        <f>SUM(B35:F35)</f>
        <v>1</v>
      </c>
    </row>
    <row r="36" spans="1:7">
      <c r="A36" s="6"/>
      <c r="B36" s="5"/>
      <c r="C36" s="5"/>
      <c r="D36" s="5"/>
      <c r="E36" s="5"/>
      <c r="F36" s="5"/>
      <c r="G36" s="5"/>
    </row>
  </sheetData>
  <mergeCells count="13">
    <mergeCell ref="F2:I2"/>
    <mergeCell ref="J2:J3"/>
    <mergeCell ref="A20:A21"/>
    <mergeCell ref="A2:A3"/>
    <mergeCell ref="B2:C2"/>
    <mergeCell ref="D2:D3"/>
    <mergeCell ref="E2:E3"/>
    <mergeCell ref="B6:C6"/>
    <mergeCell ref="F6:I6"/>
    <mergeCell ref="B7:C7"/>
    <mergeCell ref="F7:I7"/>
    <mergeCell ref="A18:A19"/>
    <mergeCell ref="A22:A2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6640625" style="1" customWidth="1"/>
    <col min="2" max="2" width="9.6640625" style="1" bestFit="1" customWidth="1"/>
    <col min="3" max="5" width="9" style="1"/>
    <col min="6" max="6" width="9.33203125" style="1" bestFit="1" customWidth="1"/>
    <col min="7" max="16384" width="9" style="1"/>
  </cols>
  <sheetData>
    <row r="1" spans="1:10">
      <c r="A1" s="4" t="s">
        <v>44</v>
      </c>
      <c r="B1" s="24"/>
      <c r="C1" s="24"/>
    </row>
    <row r="2" spans="1:10">
      <c r="A2" s="36"/>
      <c r="B2" s="41" t="s">
        <v>43</v>
      </c>
      <c r="C2" s="41"/>
      <c r="D2" s="42" t="s">
        <v>42</v>
      </c>
      <c r="E2" s="31" t="s">
        <v>41</v>
      </c>
      <c r="F2" s="33" t="s">
        <v>1</v>
      </c>
      <c r="G2" s="34"/>
      <c r="H2" s="34"/>
      <c r="I2" s="35"/>
      <c r="J2" s="36" t="s">
        <v>0</v>
      </c>
    </row>
    <row r="3" spans="1:10">
      <c r="A3" s="37"/>
      <c r="B3" s="25" t="s">
        <v>40</v>
      </c>
      <c r="C3" s="25" t="s">
        <v>25</v>
      </c>
      <c r="D3" s="43"/>
      <c r="E3" s="32"/>
      <c r="F3" s="25" t="s">
        <v>39</v>
      </c>
      <c r="G3" s="25" t="s">
        <v>38</v>
      </c>
      <c r="H3" s="25" t="s">
        <v>37</v>
      </c>
      <c r="I3" s="25" t="s">
        <v>1</v>
      </c>
      <c r="J3" s="37"/>
    </row>
    <row r="4" spans="1:10">
      <c r="A4" s="25" t="s">
        <v>3</v>
      </c>
      <c r="B4" s="22">
        <v>52</v>
      </c>
      <c r="C4" s="22">
        <v>0</v>
      </c>
      <c r="D4" s="22">
        <v>1</v>
      </c>
      <c r="E4" s="22">
        <v>0</v>
      </c>
      <c r="F4" s="22">
        <v>0</v>
      </c>
      <c r="G4" s="22">
        <v>0</v>
      </c>
      <c r="H4" s="22">
        <v>0</v>
      </c>
      <c r="I4" s="22">
        <v>1</v>
      </c>
      <c r="J4" s="22">
        <f>SUM(B4:I4)</f>
        <v>54</v>
      </c>
    </row>
    <row r="5" spans="1:10">
      <c r="A5" s="25" t="s">
        <v>2</v>
      </c>
      <c r="B5" s="21">
        <f>B4/54</f>
        <v>0.96296296296296291</v>
      </c>
      <c r="C5" s="21">
        <f t="shared" ref="C5:I5" si="0">C4/54</f>
        <v>0</v>
      </c>
      <c r="D5" s="21">
        <f t="shared" si="0"/>
        <v>1.8518518518518517E-2</v>
      </c>
      <c r="E5" s="21">
        <f t="shared" si="0"/>
        <v>0</v>
      </c>
      <c r="F5" s="21">
        <f t="shared" si="0"/>
        <v>0</v>
      </c>
      <c r="G5" s="21">
        <f t="shared" si="0"/>
        <v>0</v>
      </c>
      <c r="H5" s="21">
        <f t="shared" si="0"/>
        <v>0</v>
      </c>
      <c r="I5" s="21">
        <f t="shared" si="0"/>
        <v>1.8518518518518517E-2</v>
      </c>
      <c r="J5" s="21">
        <f>SUM(B5:I5)</f>
        <v>0.99999999999999989</v>
      </c>
    </row>
    <row r="6" spans="1:10">
      <c r="A6" s="25" t="s">
        <v>3</v>
      </c>
      <c r="B6" s="33">
        <f>SUM(B4:C4)</f>
        <v>52</v>
      </c>
      <c r="C6" s="35"/>
      <c r="D6" s="22">
        <f>D4</f>
        <v>1</v>
      </c>
      <c r="E6" s="22">
        <f>E4</f>
        <v>0</v>
      </c>
      <c r="F6" s="33">
        <f>SUM(F4:I4)</f>
        <v>1</v>
      </c>
      <c r="G6" s="34"/>
      <c r="H6" s="34"/>
      <c r="I6" s="35"/>
      <c r="J6" s="22">
        <f>SUM(B6:I6)</f>
        <v>54</v>
      </c>
    </row>
    <row r="7" spans="1:10">
      <c r="A7" s="25" t="s">
        <v>2</v>
      </c>
      <c r="B7" s="38">
        <f>B6/54</f>
        <v>0.96296296296296291</v>
      </c>
      <c r="C7" s="40"/>
      <c r="D7" s="21">
        <f>D5</f>
        <v>1.8518518518518517E-2</v>
      </c>
      <c r="E7" s="21">
        <f>E5</f>
        <v>0</v>
      </c>
      <c r="F7" s="38">
        <f>F6/54</f>
        <v>1.8518518518518517E-2</v>
      </c>
      <c r="G7" s="39"/>
      <c r="H7" s="39"/>
      <c r="I7" s="40"/>
      <c r="J7" s="21">
        <f>SUM(B7:I7)</f>
        <v>0.99999999999999989</v>
      </c>
    </row>
    <row r="8" spans="1:10">
      <c r="A8" s="20"/>
      <c r="B8" s="19"/>
      <c r="C8" s="18"/>
      <c r="D8" s="17"/>
      <c r="E8" s="17"/>
      <c r="F8" s="19"/>
      <c r="G8" s="18"/>
      <c r="H8" s="18"/>
      <c r="I8" s="18"/>
      <c r="J8" s="17"/>
    </row>
    <row r="9" spans="1:10">
      <c r="F9" s="1" t="s">
        <v>36</v>
      </c>
    </row>
    <row r="10" spans="1:10">
      <c r="A10" s="4" t="s">
        <v>45</v>
      </c>
    </row>
    <row r="11" spans="1:10">
      <c r="A11" s="12"/>
      <c r="B11" s="9" t="s">
        <v>35</v>
      </c>
      <c r="C11" s="25" t="s">
        <v>34</v>
      </c>
      <c r="D11" s="25" t="s">
        <v>33</v>
      </c>
      <c r="E11" s="25" t="s">
        <v>0</v>
      </c>
    </row>
    <row r="12" spans="1:10">
      <c r="A12" s="26" t="s">
        <v>3</v>
      </c>
      <c r="B12" s="15">
        <v>0</v>
      </c>
      <c r="C12" s="3">
        <v>0</v>
      </c>
      <c r="D12" s="3">
        <v>0</v>
      </c>
      <c r="E12" s="3">
        <f>SUM(B12:D12)</f>
        <v>0</v>
      </c>
    </row>
    <row r="13" spans="1:10">
      <c r="A13" s="26" t="s">
        <v>2</v>
      </c>
      <c r="B13" s="16">
        <v>0</v>
      </c>
      <c r="C13" s="16">
        <v>0</v>
      </c>
      <c r="D13" s="16">
        <v>0</v>
      </c>
      <c r="E13" s="2">
        <f>SUM(B13:D13)</f>
        <v>0</v>
      </c>
    </row>
    <row r="14" spans="1:10">
      <c r="A14" s="6"/>
      <c r="B14" s="5"/>
      <c r="C14" s="5"/>
      <c r="D14" s="5"/>
      <c r="E14" s="5"/>
      <c r="F14" s="5"/>
    </row>
    <row r="16" spans="1:10">
      <c r="A16" s="4" t="s">
        <v>46</v>
      </c>
    </row>
    <row r="17" spans="1:18">
      <c r="A17" s="26"/>
      <c r="B17" s="25" t="s">
        <v>32</v>
      </c>
      <c r="C17" s="25" t="s">
        <v>31</v>
      </c>
      <c r="D17" s="25" t="s">
        <v>30</v>
      </c>
      <c r="E17" s="25" t="s">
        <v>29</v>
      </c>
      <c r="F17" s="25" t="s">
        <v>28</v>
      </c>
      <c r="G17" s="25" t="s">
        <v>27</v>
      </c>
      <c r="H17" s="25" t="s">
        <v>1</v>
      </c>
      <c r="I17" s="25" t="s">
        <v>0</v>
      </c>
    </row>
    <row r="18" spans="1:18">
      <c r="A18" s="29" t="s">
        <v>26</v>
      </c>
      <c r="B18" s="15">
        <v>23</v>
      </c>
      <c r="C18" s="15">
        <v>17</v>
      </c>
      <c r="D18" s="15">
        <v>6</v>
      </c>
      <c r="E18" s="15">
        <v>2</v>
      </c>
      <c r="F18" s="15">
        <v>1</v>
      </c>
      <c r="G18" s="15">
        <v>2</v>
      </c>
      <c r="H18" s="15">
        <v>1</v>
      </c>
      <c r="I18" s="15">
        <f>SUM(B18:H18)</f>
        <v>52</v>
      </c>
    </row>
    <row r="19" spans="1:18">
      <c r="A19" s="30"/>
      <c r="B19" s="14">
        <f>B18/52</f>
        <v>0.44230769230769229</v>
      </c>
      <c r="C19" s="14">
        <f t="shared" ref="C19:H19" si="1">C18/52</f>
        <v>0.32692307692307693</v>
      </c>
      <c r="D19" s="14">
        <f t="shared" si="1"/>
        <v>0.11538461538461539</v>
      </c>
      <c r="E19" s="14">
        <f t="shared" si="1"/>
        <v>3.8461538461538464E-2</v>
      </c>
      <c r="F19" s="14">
        <f t="shared" si="1"/>
        <v>1.9230769230769232E-2</v>
      </c>
      <c r="G19" s="14">
        <f t="shared" si="1"/>
        <v>3.8461538461538464E-2</v>
      </c>
      <c r="H19" s="14">
        <f t="shared" si="1"/>
        <v>1.9230769230769232E-2</v>
      </c>
      <c r="I19" s="14">
        <f>SUM(B19:H19)</f>
        <v>1</v>
      </c>
    </row>
    <row r="20" spans="1:18">
      <c r="A20" s="29" t="s">
        <v>25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f>SUM(B20:H20)</f>
        <v>0</v>
      </c>
    </row>
    <row r="21" spans="1:18">
      <c r="A21" s="30"/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f>SUM(B21:H21)</f>
        <v>0</v>
      </c>
    </row>
    <row r="22" spans="1:18">
      <c r="A22" s="29" t="s">
        <v>0</v>
      </c>
      <c r="B22" s="15">
        <f t="shared" ref="B22:I22" si="2">SUM(B18+B20)</f>
        <v>23</v>
      </c>
      <c r="C22" s="15">
        <f t="shared" si="2"/>
        <v>17</v>
      </c>
      <c r="D22" s="15">
        <f t="shared" si="2"/>
        <v>6</v>
      </c>
      <c r="E22" s="15">
        <f t="shared" si="2"/>
        <v>2</v>
      </c>
      <c r="F22" s="15">
        <f t="shared" si="2"/>
        <v>1</v>
      </c>
      <c r="G22" s="15">
        <f t="shared" si="2"/>
        <v>2</v>
      </c>
      <c r="H22" s="15">
        <f t="shared" si="2"/>
        <v>1</v>
      </c>
      <c r="I22" s="15">
        <f t="shared" si="2"/>
        <v>52</v>
      </c>
    </row>
    <row r="23" spans="1:18">
      <c r="A23" s="30"/>
      <c r="B23" s="14">
        <f>B22/52</f>
        <v>0.44230769230769229</v>
      </c>
      <c r="C23" s="14">
        <f t="shared" ref="C23:H23" si="3">C22/52</f>
        <v>0.32692307692307693</v>
      </c>
      <c r="D23" s="14">
        <f t="shared" si="3"/>
        <v>0.11538461538461539</v>
      </c>
      <c r="E23" s="14">
        <f t="shared" si="3"/>
        <v>3.8461538461538464E-2</v>
      </c>
      <c r="F23" s="14">
        <f t="shared" si="3"/>
        <v>1.9230769230769232E-2</v>
      </c>
      <c r="G23" s="14">
        <f t="shared" si="3"/>
        <v>3.8461538461538464E-2</v>
      </c>
      <c r="H23" s="14">
        <f t="shared" si="3"/>
        <v>1.9230769230769232E-2</v>
      </c>
      <c r="I23" s="14">
        <f>SUM(B23:H23)</f>
        <v>1</v>
      </c>
    </row>
    <row r="24" spans="1:18">
      <c r="A24" s="6"/>
      <c r="B24" s="13"/>
      <c r="C24" s="13"/>
      <c r="D24" s="13"/>
      <c r="E24" s="13"/>
      <c r="F24" s="13"/>
      <c r="G24" s="13"/>
      <c r="H24" s="13"/>
      <c r="I24" s="13"/>
    </row>
    <row r="26" spans="1:18">
      <c r="A26" s="4" t="s">
        <v>47</v>
      </c>
    </row>
    <row r="27" spans="1:18" ht="55.2">
      <c r="A27" s="3"/>
      <c r="B27" s="11" t="s">
        <v>24</v>
      </c>
      <c r="C27" s="11" t="s">
        <v>23</v>
      </c>
      <c r="D27" s="11" t="s">
        <v>22</v>
      </c>
      <c r="E27" s="11" t="s">
        <v>21</v>
      </c>
      <c r="F27" s="11" t="s">
        <v>20</v>
      </c>
      <c r="G27" s="11" t="s">
        <v>19</v>
      </c>
      <c r="H27" s="11" t="s">
        <v>18</v>
      </c>
      <c r="I27" s="11" t="s">
        <v>17</v>
      </c>
      <c r="J27" s="11" t="s">
        <v>16</v>
      </c>
      <c r="K27" s="11" t="s">
        <v>15</v>
      </c>
      <c r="L27" s="11" t="s">
        <v>14</v>
      </c>
      <c r="M27" s="11" t="s">
        <v>13</v>
      </c>
      <c r="N27" s="11" t="s">
        <v>12</v>
      </c>
      <c r="O27" s="11" t="s">
        <v>11</v>
      </c>
      <c r="P27" s="11" t="s">
        <v>10</v>
      </c>
      <c r="Q27" s="11" t="s">
        <v>9</v>
      </c>
      <c r="R27" s="11" t="s">
        <v>0</v>
      </c>
    </row>
    <row r="28" spans="1:18">
      <c r="A28" s="26" t="s">
        <v>3</v>
      </c>
      <c r="B28" s="3">
        <v>6</v>
      </c>
      <c r="C28" s="3">
        <v>2</v>
      </c>
      <c r="D28" s="3">
        <v>6</v>
      </c>
      <c r="E28" s="3">
        <v>0</v>
      </c>
      <c r="F28" s="3">
        <v>1</v>
      </c>
      <c r="G28" s="3">
        <v>1</v>
      </c>
      <c r="H28" s="3">
        <v>1</v>
      </c>
      <c r="I28" s="3">
        <v>2</v>
      </c>
      <c r="J28" s="3">
        <v>3</v>
      </c>
      <c r="K28" s="3">
        <v>3</v>
      </c>
      <c r="L28" s="3">
        <v>2</v>
      </c>
      <c r="M28" s="3">
        <v>13</v>
      </c>
      <c r="N28" s="3">
        <v>6</v>
      </c>
      <c r="O28" s="3">
        <v>1</v>
      </c>
      <c r="P28" s="3">
        <v>1</v>
      </c>
      <c r="Q28" s="3">
        <v>4</v>
      </c>
      <c r="R28" s="3">
        <f>SUM(B28:Q28)</f>
        <v>52</v>
      </c>
    </row>
    <row r="29" spans="1:18">
      <c r="A29" s="26" t="s">
        <v>2</v>
      </c>
      <c r="B29" s="2">
        <f>B28/52</f>
        <v>0.11538461538461539</v>
      </c>
      <c r="C29" s="2">
        <f t="shared" ref="C29:Q29" si="4">C28/52</f>
        <v>3.8461538461538464E-2</v>
      </c>
      <c r="D29" s="2">
        <f t="shared" si="4"/>
        <v>0.11538461538461539</v>
      </c>
      <c r="E29" s="2">
        <f t="shared" si="4"/>
        <v>0</v>
      </c>
      <c r="F29" s="2">
        <f t="shared" si="4"/>
        <v>1.9230769230769232E-2</v>
      </c>
      <c r="G29" s="2">
        <f t="shared" si="4"/>
        <v>1.9230769230769232E-2</v>
      </c>
      <c r="H29" s="2">
        <f t="shared" si="4"/>
        <v>1.9230769230769232E-2</v>
      </c>
      <c r="I29" s="2">
        <f t="shared" si="4"/>
        <v>3.8461538461538464E-2</v>
      </c>
      <c r="J29" s="2">
        <f t="shared" si="4"/>
        <v>5.7692307692307696E-2</v>
      </c>
      <c r="K29" s="2">
        <f t="shared" si="4"/>
        <v>5.7692307692307696E-2</v>
      </c>
      <c r="L29" s="2">
        <f t="shared" si="4"/>
        <v>3.8461538461538464E-2</v>
      </c>
      <c r="M29" s="2">
        <f t="shared" si="4"/>
        <v>0.25</v>
      </c>
      <c r="N29" s="2">
        <f t="shared" si="4"/>
        <v>0.11538461538461539</v>
      </c>
      <c r="O29" s="2">
        <f t="shared" si="4"/>
        <v>1.9230769230769232E-2</v>
      </c>
      <c r="P29" s="2">
        <f t="shared" si="4"/>
        <v>1.9230769230769232E-2</v>
      </c>
      <c r="Q29" s="2">
        <f t="shared" si="4"/>
        <v>7.6923076923076927E-2</v>
      </c>
      <c r="R29" s="2">
        <f>SUM(B29:Q29)</f>
        <v>1.0000000000000002</v>
      </c>
    </row>
    <row r="30" spans="1:18">
      <c r="A30" s="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2" spans="1:18">
      <c r="A32" s="4" t="s">
        <v>48</v>
      </c>
    </row>
    <row r="33" spans="1:7">
      <c r="A33" s="3"/>
      <c r="B33" s="25" t="s">
        <v>8</v>
      </c>
      <c r="C33" s="25" t="s">
        <v>7</v>
      </c>
      <c r="D33" s="25" t="s">
        <v>4</v>
      </c>
      <c r="E33" s="25" t="s">
        <v>6</v>
      </c>
      <c r="F33" s="25" t="s">
        <v>5</v>
      </c>
      <c r="G33" s="25" t="s">
        <v>0</v>
      </c>
    </row>
    <row r="34" spans="1:7">
      <c r="A34" s="26" t="s">
        <v>3</v>
      </c>
      <c r="B34" s="3">
        <v>6</v>
      </c>
      <c r="C34" s="3">
        <v>23</v>
      </c>
      <c r="D34" s="3">
        <v>22</v>
      </c>
      <c r="E34" s="3">
        <v>1</v>
      </c>
      <c r="F34" s="3">
        <v>0</v>
      </c>
      <c r="G34" s="3">
        <f>SUM(B34:F34)</f>
        <v>52</v>
      </c>
    </row>
    <row r="35" spans="1:7">
      <c r="A35" s="26" t="s">
        <v>2</v>
      </c>
      <c r="B35" s="2">
        <f>B34/52</f>
        <v>0.11538461538461539</v>
      </c>
      <c r="C35" s="2">
        <f t="shared" ref="C35:F35" si="5">C34/52</f>
        <v>0.44230769230769229</v>
      </c>
      <c r="D35" s="2">
        <f t="shared" si="5"/>
        <v>0.42307692307692307</v>
      </c>
      <c r="E35" s="2">
        <f t="shared" si="5"/>
        <v>1.9230769230769232E-2</v>
      </c>
      <c r="F35" s="2">
        <f t="shared" si="5"/>
        <v>0</v>
      </c>
      <c r="G35" s="2">
        <f>SUM(B35:F35)</f>
        <v>1</v>
      </c>
    </row>
    <row r="36" spans="1:7">
      <c r="A36" s="6"/>
      <c r="B36" s="5"/>
      <c r="C36" s="5"/>
      <c r="D36" s="5"/>
      <c r="E36" s="5"/>
      <c r="F36" s="5"/>
      <c r="G36" s="5"/>
    </row>
  </sheetData>
  <mergeCells count="13">
    <mergeCell ref="A22:A23"/>
    <mergeCell ref="F2:I2"/>
    <mergeCell ref="J2:J3"/>
    <mergeCell ref="A20:A21"/>
    <mergeCell ref="A2:A3"/>
    <mergeCell ref="B2:C2"/>
    <mergeCell ref="D2:D3"/>
    <mergeCell ref="E2:E3"/>
    <mergeCell ref="B6:C6"/>
    <mergeCell ref="F6:I6"/>
    <mergeCell ref="B7:C7"/>
    <mergeCell ref="F7:I7"/>
    <mergeCell ref="A18:A19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77734375" style="1" customWidth="1"/>
    <col min="2" max="2" width="9.6640625" style="1" bestFit="1" customWidth="1"/>
    <col min="3" max="5" width="9" style="1"/>
    <col min="6" max="6" width="9.33203125" style="1" bestFit="1" customWidth="1"/>
    <col min="7" max="16384" width="9" style="1"/>
  </cols>
  <sheetData>
    <row r="1" spans="1:10">
      <c r="A1" s="4" t="s">
        <v>44</v>
      </c>
      <c r="B1" s="24"/>
      <c r="C1" s="24"/>
    </row>
    <row r="2" spans="1:10">
      <c r="A2" s="36"/>
      <c r="B2" s="41" t="s">
        <v>43</v>
      </c>
      <c r="C2" s="41"/>
      <c r="D2" s="42" t="s">
        <v>42</v>
      </c>
      <c r="E2" s="31" t="s">
        <v>41</v>
      </c>
      <c r="F2" s="33" t="s">
        <v>1</v>
      </c>
      <c r="G2" s="34"/>
      <c r="H2" s="34"/>
      <c r="I2" s="35"/>
      <c r="J2" s="36" t="s">
        <v>0</v>
      </c>
    </row>
    <row r="3" spans="1:10">
      <c r="A3" s="37"/>
      <c r="B3" s="28" t="s">
        <v>40</v>
      </c>
      <c r="C3" s="28" t="s">
        <v>25</v>
      </c>
      <c r="D3" s="43"/>
      <c r="E3" s="32"/>
      <c r="F3" s="28" t="s">
        <v>39</v>
      </c>
      <c r="G3" s="28" t="s">
        <v>38</v>
      </c>
      <c r="H3" s="28" t="s">
        <v>37</v>
      </c>
      <c r="I3" s="28" t="s">
        <v>1</v>
      </c>
      <c r="J3" s="37"/>
    </row>
    <row r="4" spans="1:10">
      <c r="A4" s="28" t="s">
        <v>3</v>
      </c>
      <c r="B4" s="22">
        <v>89</v>
      </c>
      <c r="C4" s="22">
        <v>6</v>
      </c>
      <c r="D4" s="22">
        <v>0</v>
      </c>
      <c r="E4" s="22">
        <v>0</v>
      </c>
      <c r="F4" s="22">
        <v>2</v>
      </c>
      <c r="G4" s="22">
        <v>3</v>
      </c>
      <c r="H4" s="22">
        <v>0</v>
      </c>
      <c r="I4" s="22">
        <v>0</v>
      </c>
      <c r="J4" s="22">
        <f>SUM(B4:I4)</f>
        <v>100</v>
      </c>
    </row>
    <row r="5" spans="1:10">
      <c r="A5" s="28" t="s">
        <v>2</v>
      </c>
      <c r="B5" s="21">
        <f>B4/100</f>
        <v>0.89</v>
      </c>
      <c r="C5" s="21">
        <f t="shared" ref="C5:I5" si="0">C4/100</f>
        <v>0.06</v>
      </c>
      <c r="D5" s="21">
        <f t="shared" si="0"/>
        <v>0</v>
      </c>
      <c r="E5" s="21">
        <f t="shared" si="0"/>
        <v>0</v>
      </c>
      <c r="F5" s="21">
        <f t="shared" si="0"/>
        <v>0.02</v>
      </c>
      <c r="G5" s="21">
        <f t="shared" si="0"/>
        <v>0.03</v>
      </c>
      <c r="H5" s="21">
        <f t="shared" si="0"/>
        <v>0</v>
      </c>
      <c r="I5" s="21">
        <f t="shared" si="0"/>
        <v>0</v>
      </c>
      <c r="J5" s="21">
        <f>SUM(B5:I5)</f>
        <v>1</v>
      </c>
    </row>
    <row r="6" spans="1:10">
      <c r="A6" s="28" t="s">
        <v>3</v>
      </c>
      <c r="B6" s="33">
        <f>SUM(B4:C4)</f>
        <v>95</v>
      </c>
      <c r="C6" s="35"/>
      <c r="D6" s="22">
        <f>D4</f>
        <v>0</v>
      </c>
      <c r="E6" s="22">
        <f>E4</f>
        <v>0</v>
      </c>
      <c r="F6" s="33">
        <f>SUM(F4:I4)</f>
        <v>5</v>
      </c>
      <c r="G6" s="34"/>
      <c r="H6" s="34"/>
      <c r="I6" s="35"/>
      <c r="J6" s="22">
        <f>SUM(B6:I6)</f>
        <v>100</v>
      </c>
    </row>
    <row r="7" spans="1:10">
      <c r="A7" s="28" t="s">
        <v>2</v>
      </c>
      <c r="B7" s="38">
        <f>B6/100</f>
        <v>0.95</v>
      </c>
      <c r="C7" s="40"/>
      <c r="D7" s="21">
        <f>D5</f>
        <v>0</v>
      </c>
      <c r="E7" s="21">
        <f>E5</f>
        <v>0</v>
      </c>
      <c r="F7" s="38">
        <f>F6/100</f>
        <v>0.05</v>
      </c>
      <c r="G7" s="39"/>
      <c r="H7" s="39"/>
      <c r="I7" s="40"/>
      <c r="J7" s="21">
        <f>SUM(B7:I7)</f>
        <v>1</v>
      </c>
    </row>
    <row r="8" spans="1:10">
      <c r="A8" s="20"/>
      <c r="B8" s="19"/>
      <c r="C8" s="18"/>
      <c r="D8" s="17"/>
      <c r="E8" s="17"/>
      <c r="F8" s="19"/>
      <c r="G8" s="18"/>
      <c r="H8" s="18"/>
      <c r="I8" s="18"/>
      <c r="J8" s="17"/>
    </row>
    <row r="9" spans="1:10">
      <c r="F9" s="1" t="s">
        <v>36</v>
      </c>
    </row>
    <row r="10" spans="1:10">
      <c r="A10" s="4" t="s">
        <v>45</v>
      </c>
    </row>
    <row r="11" spans="1:10">
      <c r="A11" s="12"/>
      <c r="B11" s="9" t="s">
        <v>35</v>
      </c>
      <c r="C11" s="28" t="s">
        <v>34</v>
      </c>
      <c r="D11" s="28" t="s">
        <v>33</v>
      </c>
      <c r="E11" s="28" t="s">
        <v>0</v>
      </c>
    </row>
    <row r="12" spans="1:10">
      <c r="A12" s="27" t="s">
        <v>3</v>
      </c>
      <c r="B12" s="15">
        <v>2</v>
      </c>
      <c r="C12" s="3">
        <v>0</v>
      </c>
      <c r="D12" s="3">
        <v>0</v>
      </c>
      <c r="E12" s="3">
        <f>SUM(B12:D12)</f>
        <v>2</v>
      </c>
    </row>
    <row r="13" spans="1:10">
      <c r="A13" s="27" t="s">
        <v>2</v>
      </c>
      <c r="B13" s="16">
        <f>B12/2</f>
        <v>1</v>
      </c>
      <c r="C13" s="16">
        <f t="shared" ref="C13:D13" si="1">C12/2</f>
        <v>0</v>
      </c>
      <c r="D13" s="16">
        <f t="shared" si="1"/>
        <v>0</v>
      </c>
      <c r="E13" s="2">
        <f>SUM(B13:D13)</f>
        <v>1</v>
      </c>
    </row>
    <row r="14" spans="1:10">
      <c r="A14" s="6"/>
      <c r="B14" s="5"/>
      <c r="C14" s="5"/>
      <c r="D14" s="5"/>
      <c r="E14" s="5"/>
      <c r="F14" s="5"/>
    </row>
    <row r="16" spans="1:10">
      <c r="A16" s="4" t="s">
        <v>46</v>
      </c>
    </row>
    <row r="17" spans="1:18">
      <c r="A17" s="27"/>
      <c r="B17" s="28" t="s">
        <v>32</v>
      </c>
      <c r="C17" s="28" t="s">
        <v>31</v>
      </c>
      <c r="D17" s="28" t="s">
        <v>30</v>
      </c>
      <c r="E17" s="28" t="s">
        <v>29</v>
      </c>
      <c r="F17" s="28" t="s">
        <v>28</v>
      </c>
      <c r="G17" s="28" t="s">
        <v>27</v>
      </c>
      <c r="H17" s="28" t="s">
        <v>1</v>
      </c>
      <c r="I17" s="28" t="s">
        <v>0</v>
      </c>
    </row>
    <row r="18" spans="1:18">
      <c r="A18" s="29" t="s">
        <v>26</v>
      </c>
      <c r="B18" s="15">
        <v>74</v>
      </c>
      <c r="C18" s="15">
        <v>3</v>
      </c>
      <c r="D18" s="15">
        <v>1</v>
      </c>
      <c r="E18" s="15">
        <v>1</v>
      </c>
      <c r="F18" s="15">
        <v>0</v>
      </c>
      <c r="G18" s="15">
        <v>9</v>
      </c>
      <c r="H18" s="15">
        <v>1</v>
      </c>
      <c r="I18" s="15">
        <f>SUM(B18:H18)</f>
        <v>89</v>
      </c>
    </row>
    <row r="19" spans="1:18">
      <c r="A19" s="30"/>
      <c r="B19" s="14">
        <f>B18/89</f>
        <v>0.8314606741573034</v>
      </c>
      <c r="C19" s="14">
        <f t="shared" ref="C19:H19" si="2">C18/89</f>
        <v>3.3707865168539325E-2</v>
      </c>
      <c r="D19" s="14">
        <f t="shared" si="2"/>
        <v>1.1235955056179775E-2</v>
      </c>
      <c r="E19" s="14">
        <f t="shared" si="2"/>
        <v>1.1235955056179775E-2</v>
      </c>
      <c r="F19" s="14">
        <f t="shared" si="2"/>
        <v>0</v>
      </c>
      <c r="G19" s="14">
        <f t="shared" si="2"/>
        <v>0.10112359550561797</v>
      </c>
      <c r="H19" s="14">
        <f t="shared" si="2"/>
        <v>1.1235955056179775E-2</v>
      </c>
      <c r="I19" s="14">
        <f>SUM(B19:H19)</f>
        <v>1</v>
      </c>
    </row>
    <row r="20" spans="1:18">
      <c r="A20" s="29" t="s">
        <v>25</v>
      </c>
      <c r="B20" s="15">
        <v>4</v>
      </c>
      <c r="C20" s="15">
        <v>0</v>
      </c>
      <c r="D20" s="15">
        <v>0</v>
      </c>
      <c r="E20" s="15">
        <v>0</v>
      </c>
      <c r="F20" s="15">
        <v>0</v>
      </c>
      <c r="G20" s="15">
        <v>2</v>
      </c>
      <c r="H20" s="15">
        <v>0</v>
      </c>
      <c r="I20" s="15">
        <f>SUM(B20:H20)</f>
        <v>6</v>
      </c>
    </row>
    <row r="21" spans="1:18">
      <c r="A21" s="30"/>
      <c r="B21" s="14">
        <f>B20/6</f>
        <v>0.66666666666666663</v>
      </c>
      <c r="C21" s="14">
        <f t="shared" ref="C21:H21" si="3">C20/6</f>
        <v>0</v>
      </c>
      <c r="D21" s="14">
        <f t="shared" si="3"/>
        <v>0</v>
      </c>
      <c r="E21" s="14">
        <f t="shared" si="3"/>
        <v>0</v>
      </c>
      <c r="F21" s="14">
        <f t="shared" si="3"/>
        <v>0</v>
      </c>
      <c r="G21" s="14">
        <f t="shared" si="3"/>
        <v>0.33333333333333331</v>
      </c>
      <c r="H21" s="14">
        <f t="shared" si="3"/>
        <v>0</v>
      </c>
      <c r="I21" s="14">
        <f>SUM(B21:H21)</f>
        <v>1</v>
      </c>
    </row>
    <row r="22" spans="1:18">
      <c r="A22" s="29" t="s">
        <v>0</v>
      </c>
      <c r="B22" s="15">
        <f t="shared" ref="B22:I22" si="4">SUM(B18+B20)</f>
        <v>78</v>
      </c>
      <c r="C22" s="15">
        <f t="shared" si="4"/>
        <v>3</v>
      </c>
      <c r="D22" s="15">
        <f t="shared" si="4"/>
        <v>1</v>
      </c>
      <c r="E22" s="15">
        <f t="shared" si="4"/>
        <v>1</v>
      </c>
      <c r="F22" s="15">
        <f t="shared" si="4"/>
        <v>0</v>
      </c>
      <c r="G22" s="15">
        <f t="shared" si="4"/>
        <v>11</v>
      </c>
      <c r="H22" s="15">
        <f t="shared" si="4"/>
        <v>1</v>
      </c>
      <c r="I22" s="15">
        <f t="shared" si="4"/>
        <v>95</v>
      </c>
    </row>
    <row r="23" spans="1:18">
      <c r="A23" s="30"/>
      <c r="B23" s="14">
        <f>B22/95</f>
        <v>0.82105263157894737</v>
      </c>
      <c r="C23" s="14">
        <f t="shared" ref="C23:H23" si="5">C22/95</f>
        <v>3.1578947368421054E-2</v>
      </c>
      <c r="D23" s="14">
        <f t="shared" si="5"/>
        <v>1.0526315789473684E-2</v>
      </c>
      <c r="E23" s="14">
        <f t="shared" si="5"/>
        <v>1.0526315789473684E-2</v>
      </c>
      <c r="F23" s="14">
        <f t="shared" si="5"/>
        <v>0</v>
      </c>
      <c r="G23" s="14">
        <f t="shared" si="5"/>
        <v>0.11578947368421053</v>
      </c>
      <c r="H23" s="14">
        <f t="shared" si="5"/>
        <v>1.0526315789473684E-2</v>
      </c>
      <c r="I23" s="14">
        <f>SUM(B23:H23)</f>
        <v>1</v>
      </c>
    </row>
    <row r="24" spans="1:18">
      <c r="A24" s="6"/>
      <c r="B24" s="13"/>
      <c r="C24" s="13"/>
      <c r="D24" s="13"/>
      <c r="E24" s="13"/>
      <c r="F24" s="13"/>
      <c r="G24" s="13"/>
      <c r="H24" s="13"/>
      <c r="I24" s="13"/>
    </row>
    <row r="26" spans="1:18">
      <c r="A26" s="4" t="s">
        <v>47</v>
      </c>
    </row>
    <row r="27" spans="1:18" ht="55.2">
      <c r="A27" s="3"/>
      <c r="B27" s="11" t="s">
        <v>24</v>
      </c>
      <c r="C27" s="11" t="s">
        <v>23</v>
      </c>
      <c r="D27" s="11" t="s">
        <v>22</v>
      </c>
      <c r="E27" s="11" t="s">
        <v>21</v>
      </c>
      <c r="F27" s="11" t="s">
        <v>20</v>
      </c>
      <c r="G27" s="11" t="s">
        <v>19</v>
      </c>
      <c r="H27" s="11" t="s">
        <v>18</v>
      </c>
      <c r="I27" s="11" t="s">
        <v>17</v>
      </c>
      <c r="J27" s="11" t="s">
        <v>16</v>
      </c>
      <c r="K27" s="11" t="s">
        <v>15</v>
      </c>
      <c r="L27" s="11" t="s">
        <v>14</v>
      </c>
      <c r="M27" s="11" t="s">
        <v>13</v>
      </c>
      <c r="N27" s="11" t="s">
        <v>12</v>
      </c>
      <c r="O27" s="11" t="s">
        <v>11</v>
      </c>
      <c r="P27" s="11" t="s">
        <v>10</v>
      </c>
      <c r="Q27" s="11" t="s">
        <v>9</v>
      </c>
      <c r="R27" s="11" t="s">
        <v>0</v>
      </c>
    </row>
    <row r="28" spans="1:18">
      <c r="A28" s="27" t="s">
        <v>3</v>
      </c>
      <c r="B28" s="3">
        <v>1</v>
      </c>
      <c r="C28" s="3">
        <v>1</v>
      </c>
      <c r="D28" s="3">
        <v>1</v>
      </c>
      <c r="E28" s="3">
        <v>1</v>
      </c>
      <c r="F28" s="3">
        <v>1</v>
      </c>
      <c r="G28" s="3">
        <v>0</v>
      </c>
      <c r="H28" s="3">
        <v>49</v>
      </c>
      <c r="I28" s="3">
        <v>24</v>
      </c>
      <c r="J28" s="3">
        <v>2</v>
      </c>
      <c r="K28" s="3">
        <v>2</v>
      </c>
      <c r="L28" s="3">
        <v>6</v>
      </c>
      <c r="M28" s="3">
        <v>2</v>
      </c>
      <c r="N28" s="3">
        <v>1</v>
      </c>
      <c r="O28" s="3">
        <v>2</v>
      </c>
      <c r="P28" s="3">
        <v>2</v>
      </c>
      <c r="Q28" s="3">
        <v>0</v>
      </c>
      <c r="R28" s="3">
        <f>SUM(B28:Q28)</f>
        <v>95</v>
      </c>
    </row>
    <row r="29" spans="1:18">
      <c r="A29" s="27" t="s">
        <v>2</v>
      </c>
      <c r="B29" s="2">
        <f>B28/95</f>
        <v>1.0526315789473684E-2</v>
      </c>
      <c r="C29" s="2">
        <f t="shared" ref="C29:Q29" si="6">C28/95</f>
        <v>1.0526315789473684E-2</v>
      </c>
      <c r="D29" s="2">
        <f t="shared" si="6"/>
        <v>1.0526315789473684E-2</v>
      </c>
      <c r="E29" s="2">
        <f t="shared" si="6"/>
        <v>1.0526315789473684E-2</v>
      </c>
      <c r="F29" s="2">
        <f t="shared" si="6"/>
        <v>1.0526315789473684E-2</v>
      </c>
      <c r="G29" s="2">
        <f t="shared" si="6"/>
        <v>0</v>
      </c>
      <c r="H29" s="2">
        <f t="shared" si="6"/>
        <v>0.51578947368421058</v>
      </c>
      <c r="I29" s="2">
        <f t="shared" si="6"/>
        <v>0.25263157894736843</v>
      </c>
      <c r="J29" s="2">
        <f t="shared" si="6"/>
        <v>2.1052631578947368E-2</v>
      </c>
      <c r="K29" s="2">
        <f t="shared" si="6"/>
        <v>2.1052631578947368E-2</v>
      </c>
      <c r="L29" s="2">
        <f t="shared" si="6"/>
        <v>6.3157894736842107E-2</v>
      </c>
      <c r="M29" s="2">
        <f t="shared" si="6"/>
        <v>2.1052631578947368E-2</v>
      </c>
      <c r="N29" s="2">
        <f t="shared" si="6"/>
        <v>1.0526315789473684E-2</v>
      </c>
      <c r="O29" s="2">
        <f t="shared" si="6"/>
        <v>2.1052631578947368E-2</v>
      </c>
      <c r="P29" s="2">
        <f t="shared" si="6"/>
        <v>2.1052631578947368E-2</v>
      </c>
      <c r="Q29" s="2">
        <f t="shared" si="6"/>
        <v>0</v>
      </c>
      <c r="R29" s="2">
        <f>SUM(B29:Q29)</f>
        <v>0.99999999999999978</v>
      </c>
    </row>
    <row r="30" spans="1:18">
      <c r="A30" s="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2" spans="1:18">
      <c r="A32" s="4" t="s">
        <v>48</v>
      </c>
    </row>
    <row r="33" spans="1:7">
      <c r="A33" s="3"/>
      <c r="B33" s="28" t="s">
        <v>8</v>
      </c>
      <c r="C33" s="28" t="s">
        <v>7</v>
      </c>
      <c r="D33" s="28" t="s">
        <v>4</v>
      </c>
      <c r="E33" s="28" t="s">
        <v>6</v>
      </c>
      <c r="F33" s="28" t="s">
        <v>5</v>
      </c>
      <c r="G33" s="28" t="s">
        <v>0</v>
      </c>
    </row>
    <row r="34" spans="1:7">
      <c r="A34" s="27" t="s">
        <v>3</v>
      </c>
      <c r="B34" s="3">
        <v>2</v>
      </c>
      <c r="C34" s="3">
        <v>13</v>
      </c>
      <c r="D34" s="3">
        <v>79</v>
      </c>
      <c r="E34" s="3">
        <v>1</v>
      </c>
      <c r="F34" s="3">
        <v>0</v>
      </c>
      <c r="G34" s="3">
        <f>SUM(B34:F34)</f>
        <v>95</v>
      </c>
    </row>
    <row r="35" spans="1:7">
      <c r="A35" s="27" t="s">
        <v>2</v>
      </c>
      <c r="B35" s="2">
        <f>B34/95</f>
        <v>2.1052631578947368E-2</v>
      </c>
      <c r="C35" s="2">
        <f t="shared" ref="C35:F35" si="7">C34/95</f>
        <v>0.1368421052631579</v>
      </c>
      <c r="D35" s="2">
        <f t="shared" si="7"/>
        <v>0.83157894736842108</v>
      </c>
      <c r="E35" s="2">
        <f t="shared" si="7"/>
        <v>1.0526315789473684E-2</v>
      </c>
      <c r="F35" s="2">
        <f t="shared" si="7"/>
        <v>0</v>
      </c>
      <c r="G35" s="2">
        <f>SUM(B35:F35)</f>
        <v>1</v>
      </c>
    </row>
    <row r="36" spans="1:7">
      <c r="A36" s="6"/>
      <c r="B36" s="5"/>
      <c r="C36" s="5"/>
      <c r="D36" s="5"/>
      <c r="E36" s="5"/>
      <c r="F36" s="5"/>
      <c r="G36" s="5"/>
    </row>
  </sheetData>
  <mergeCells count="13">
    <mergeCell ref="F2:I2"/>
    <mergeCell ref="J2:J3"/>
    <mergeCell ref="A20:A21"/>
    <mergeCell ref="A2:A3"/>
    <mergeCell ref="B2:C2"/>
    <mergeCell ref="D2:D3"/>
    <mergeCell ref="E2:E3"/>
    <mergeCell ref="B6:C6"/>
    <mergeCell ref="F6:I6"/>
    <mergeCell ref="B7:C7"/>
    <mergeCell ref="F7:I7"/>
    <mergeCell ref="A18:A19"/>
    <mergeCell ref="A22:A2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77734375" style="1" customWidth="1"/>
    <col min="2" max="2" width="9.6640625" style="1" bestFit="1" customWidth="1"/>
    <col min="3" max="5" width="9" style="1"/>
    <col min="6" max="6" width="9.33203125" style="1" bestFit="1" customWidth="1"/>
    <col min="7" max="16384" width="9" style="1"/>
  </cols>
  <sheetData>
    <row r="1" spans="1:10">
      <c r="A1" s="4" t="s">
        <v>44</v>
      </c>
      <c r="B1" s="24"/>
      <c r="C1" s="24"/>
    </row>
    <row r="2" spans="1:10">
      <c r="A2" s="36"/>
      <c r="B2" s="41" t="s">
        <v>43</v>
      </c>
      <c r="C2" s="41"/>
      <c r="D2" s="42" t="s">
        <v>42</v>
      </c>
      <c r="E2" s="31" t="s">
        <v>41</v>
      </c>
      <c r="F2" s="33" t="s">
        <v>1</v>
      </c>
      <c r="G2" s="34"/>
      <c r="H2" s="34"/>
      <c r="I2" s="35"/>
      <c r="J2" s="36" t="s">
        <v>0</v>
      </c>
    </row>
    <row r="3" spans="1:10">
      <c r="A3" s="37"/>
      <c r="B3" s="28" t="s">
        <v>40</v>
      </c>
      <c r="C3" s="28" t="s">
        <v>25</v>
      </c>
      <c r="D3" s="43"/>
      <c r="E3" s="32"/>
      <c r="F3" s="28" t="s">
        <v>39</v>
      </c>
      <c r="G3" s="28" t="s">
        <v>38</v>
      </c>
      <c r="H3" s="28" t="s">
        <v>37</v>
      </c>
      <c r="I3" s="28" t="s">
        <v>1</v>
      </c>
      <c r="J3" s="37"/>
    </row>
    <row r="4" spans="1:10">
      <c r="A4" s="28" t="s">
        <v>3</v>
      </c>
      <c r="B4" s="22">
        <v>27</v>
      </c>
      <c r="C4" s="22">
        <v>0</v>
      </c>
      <c r="D4" s="22">
        <v>0</v>
      </c>
      <c r="E4" s="22">
        <v>0</v>
      </c>
      <c r="F4" s="22">
        <v>0</v>
      </c>
      <c r="G4" s="22">
        <v>0</v>
      </c>
      <c r="H4" s="22">
        <v>2</v>
      </c>
      <c r="I4" s="22">
        <v>1</v>
      </c>
      <c r="J4" s="22">
        <f>SUM(B4:I4)</f>
        <v>30</v>
      </c>
    </row>
    <row r="5" spans="1:10">
      <c r="A5" s="28" t="s">
        <v>2</v>
      </c>
      <c r="B5" s="21">
        <f>B4/30</f>
        <v>0.9</v>
      </c>
      <c r="C5" s="21">
        <f t="shared" ref="C5:I5" si="0">C4/30</f>
        <v>0</v>
      </c>
      <c r="D5" s="21">
        <f t="shared" si="0"/>
        <v>0</v>
      </c>
      <c r="E5" s="21">
        <f t="shared" si="0"/>
        <v>0</v>
      </c>
      <c r="F5" s="21">
        <f t="shared" si="0"/>
        <v>0</v>
      </c>
      <c r="G5" s="21">
        <f t="shared" si="0"/>
        <v>0</v>
      </c>
      <c r="H5" s="21">
        <f t="shared" si="0"/>
        <v>6.6666666666666666E-2</v>
      </c>
      <c r="I5" s="21">
        <f t="shared" si="0"/>
        <v>3.3333333333333333E-2</v>
      </c>
      <c r="J5" s="21">
        <f>SUM(B5:I5)</f>
        <v>1</v>
      </c>
    </row>
    <row r="6" spans="1:10">
      <c r="A6" s="28" t="s">
        <v>3</v>
      </c>
      <c r="B6" s="33">
        <f>SUM(B4:C4)</f>
        <v>27</v>
      </c>
      <c r="C6" s="35"/>
      <c r="D6" s="22">
        <f>D4</f>
        <v>0</v>
      </c>
      <c r="E6" s="22">
        <f>E4</f>
        <v>0</v>
      </c>
      <c r="F6" s="33">
        <f>SUM(F4:I4)</f>
        <v>3</v>
      </c>
      <c r="G6" s="34"/>
      <c r="H6" s="34"/>
      <c r="I6" s="35"/>
      <c r="J6" s="22">
        <f>SUM(B6:I6)</f>
        <v>30</v>
      </c>
    </row>
    <row r="7" spans="1:10">
      <c r="A7" s="28" t="s">
        <v>2</v>
      </c>
      <c r="B7" s="38">
        <f>B6/30</f>
        <v>0.9</v>
      </c>
      <c r="C7" s="40"/>
      <c r="D7" s="21">
        <f>D5</f>
        <v>0</v>
      </c>
      <c r="E7" s="21">
        <f>E5</f>
        <v>0</v>
      </c>
      <c r="F7" s="38">
        <f>F6/30</f>
        <v>0.1</v>
      </c>
      <c r="G7" s="39"/>
      <c r="H7" s="39"/>
      <c r="I7" s="40"/>
      <c r="J7" s="21">
        <f>SUM(B7:I7)</f>
        <v>1</v>
      </c>
    </row>
    <row r="8" spans="1:10">
      <c r="A8" s="20"/>
      <c r="B8" s="19"/>
      <c r="C8" s="18"/>
      <c r="D8" s="17"/>
      <c r="E8" s="17"/>
      <c r="F8" s="19"/>
      <c r="G8" s="18"/>
      <c r="H8" s="18"/>
      <c r="I8" s="18"/>
      <c r="J8" s="17"/>
    </row>
    <row r="9" spans="1:10">
      <c r="F9" s="1" t="s">
        <v>36</v>
      </c>
    </row>
    <row r="10" spans="1:10">
      <c r="A10" s="4" t="s">
        <v>45</v>
      </c>
    </row>
    <row r="11" spans="1:10">
      <c r="A11" s="12"/>
      <c r="B11" s="9" t="s">
        <v>35</v>
      </c>
      <c r="C11" s="28" t="s">
        <v>34</v>
      </c>
      <c r="D11" s="28" t="s">
        <v>33</v>
      </c>
      <c r="E11" s="28" t="s">
        <v>0</v>
      </c>
    </row>
    <row r="12" spans="1:10">
      <c r="A12" s="27" t="s">
        <v>3</v>
      </c>
      <c r="B12" s="15">
        <v>0</v>
      </c>
      <c r="C12" s="15">
        <v>0</v>
      </c>
      <c r="D12" s="15">
        <v>0</v>
      </c>
      <c r="E12" s="3">
        <f>SUM(B12:D12)</f>
        <v>0</v>
      </c>
    </row>
    <row r="13" spans="1:10">
      <c r="A13" s="27" t="s">
        <v>2</v>
      </c>
      <c r="B13" s="16">
        <v>0</v>
      </c>
      <c r="C13" s="16">
        <v>0</v>
      </c>
      <c r="D13" s="16">
        <v>0</v>
      </c>
      <c r="E13" s="2">
        <f>SUM(B13:D13)</f>
        <v>0</v>
      </c>
    </row>
    <row r="14" spans="1:10">
      <c r="A14" s="6"/>
      <c r="B14" s="5"/>
      <c r="C14" s="5"/>
      <c r="D14" s="5"/>
      <c r="E14" s="5"/>
      <c r="F14" s="5"/>
    </row>
    <row r="16" spans="1:10">
      <c r="A16" s="4" t="s">
        <v>46</v>
      </c>
    </row>
    <row r="17" spans="1:18">
      <c r="A17" s="27"/>
      <c r="B17" s="28" t="s">
        <v>32</v>
      </c>
      <c r="C17" s="28" t="s">
        <v>31</v>
      </c>
      <c r="D17" s="28" t="s">
        <v>30</v>
      </c>
      <c r="E17" s="28" t="s">
        <v>29</v>
      </c>
      <c r="F17" s="28" t="s">
        <v>28</v>
      </c>
      <c r="G17" s="28" t="s">
        <v>27</v>
      </c>
      <c r="H17" s="28" t="s">
        <v>1</v>
      </c>
      <c r="I17" s="28" t="s">
        <v>0</v>
      </c>
    </row>
    <row r="18" spans="1:18">
      <c r="A18" s="29" t="s">
        <v>26</v>
      </c>
      <c r="B18" s="15">
        <v>26</v>
      </c>
      <c r="C18" s="15">
        <v>0</v>
      </c>
      <c r="D18" s="15">
        <v>0</v>
      </c>
      <c r="E18" s="15">
        <v>0</v>
      </c>
      <c r="F18" s="15">
        <v>1</v>
      </c>
      <c r="G18" s="15">
        <v>0</v>
      </c>
      <c r="H18" s="15">
        <v>0</v>
      </c>
      <c r="I18" s="15">
        <f>SUM(B18:H18)</f>
        <v>27</v>
      </c>
    </row>
    <row r="19" spans="1:18">
      <c r="A19" s="30"/>
      <c r="B19" s="14">
        <f>B18/27</f>
        <v>0.96296296296296291</v>
      </c>
      <c r="C19" s="14">
        <f t="shared" ref="C19:H19" si="1">C18/27</f>
        <v>0</v>
      </c>
      <c r="D19" s="14">
        <f t="shared" si="1"/>
        <v>0</v>
      </c>
      <c r="E19" s="14">
        <f t="shared" si="1"/>
        <v>0</v>
      </c>
      <c r="F19" s="14">
        <f t="shared" si="1"/>
        <v>3.7037037037037035E-2</v>
      </c>
      <c r="G19" s="14">
        <f t="shared" si="1"/>
        <v>0</v>
      </c>
      <c r="H19" s="14">
        <f t="shared" si="1"/>
        <v>0</v>
      </c>
      <c r="I19" s="14">
        <f>SUM(B19:H19)</f>
        <v>1</v>
      </c>
    </row>
    <row r="20" spans="1:18">
      <c r="A20" s="29" t="s">
        <v>25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f>SUM(B20:H20)</f>
        <v>0</v>
      </c>
    </row>
    <row r="21" spans="1:18">
      <c r="A21" s="30"/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f>SUM(B21:H21)</f>
        <v>0</v>
      </c>
    </row>
    <row r="22" spans="1:18">
      <c r="A22" s="29" t="s">
        <v>0</v>
      </c>
      <c r="B22" s="15">
        <f t="shared" ref="B22:I22" si="2">SUM(B18+B20)</f>
        <v>26</v>
      </c>
      <c r="C22" s="15">
        <f t="shared" si="2"/>
        <v>0</v>
      </c>
      <c r="D22" s="15">
        <f t="shared" si="2"/>
        <v>0</v>
      </c>
      <c r="E22" s="15">
        <f t="shared" si="2"/>
        <v>0</v>
      </c>
      <c r="F22" s="15">
        <f t="shared" si="2"/>
        <v>1</v>
      </c>
      <c r="G22" s="15">
        <f t="shared" si="2"/>
        <v>0</v>
      </c>
      <c r="H22" s="15">
        <f t="shared" si="2"/>
        <v>0</v>
      </c>
      <c r="I22" s="15">
        <f t="shared" si="2"/>
        <v>27</v>
      </c>
    </row>
    <row r="23" spans="1:18">
      <c r="A23" s="30"/>
      <c r="B23" s="14">
        <f>B22/27</f>
        <v>0.96296296296296291</v>
      </c>
      <c r="C23" s="14">
        <f t="shared" ref="C23:H23" si="3">C22/27</f>
        <v>0</v>
      </c>
      <c r="D23" s="14">
        <f t="shared" si="3"/>
        <v>0</v>
      </c>
      <c r="E23" s="14">
        <f t="shared" si="3"/>
        <v>0</v>
      </c>
      <c r="F23" s="14">
        <f t="shared" si="3"/>
        <v>3.7037037037037035E-2</v>
      </c>
      <c r="G23" s="14">
        <f t="shared" si="3"/>
        <v>0</v>
      </c>
      <c r="H23" s="14">
        <f t="shared" si="3"/>
        <v>0</v>
      </c>
      <c r="I23" s="14">
        <f>SUM(B23:H23)</f>
        <v>1</v>
      </c>
    </row>
    <row r="24" spans="1:18">
      <c r="A24" s="6"/>
      <c r="B24" s="13"/>
      <c r="C24" s="13"/>
      <c r="D24" s="13"/>
      <c r="E24" s="13"/>
      <c r="F24" s="13"/>
      <c r="G24" s="13"/>
      <c r="H24" s="13"/>
      <c r="I24" s="13"/>
    </row>
    <row r="26" spans="1:18">
      <c r="A26" s="4" t="s">
        <v>47</v>
      </c>
    </row>
    <row r="27" spans="1:18" ht="55.2">
      <c r="A27" s="3"/>
      <c r="B27" s="11" t="s">
        <v>24</v>
      </c>
      <c r="C27" s="11" t="s">
        <v>23</v>
      </c>
      <c r="D27" s="11" t="s">
        <v>22</v>
      </c>
      <c r="E27" s="11" t="s">
        <v>21</v>
      </c>
      <c r="F27" s="11" t="s">
        <v>20</v>
      </c>
      <c r="G27" s="11" t="s">
        <v>19</v>
      </c>
      <c r="H27" s="11" t="s">
        <v>18</v>
      </c>
      <c r="I27" s="11" t="s">
        <v>17</v>
      </c>
      <c r="J27" s="11" t="s">
        <v>16</v>
      </c>
      <c r="K27" s="11" t="s">
        <v>15</v>
      </c>
      <c r="L27" s="11" t="s">
        <v>14</v>
      </c>
      <c r="M27" s="11" t="s">
        <v>13</v>
      </c>
      <c r="N27" s="11" t="s">
        <v>12</v>
      </c>
      <c r="O27" s="11" t="s">
        <v>11</v>
      </c>
      <c r="P27" s="11" t="s">
        <v>10</v>
      </c>
      <c r="Q27" s="11" t="s">
        <v>9</v>
      </c>
      <c r="R27" s="11" t="s">
        <v>0</v>
      </c>
    </row>
    <row r="28" spans="1:18">
      <c r="A28" s="27" t="s">
        <v>3</v>
      </c>
      <c r="B28" s="3">
        <v>20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4</v>
      </c>
      <c r="I28" s="3">
        <v>0</v>
      </c>
      <c r="J28" s="3">
        <v>0</v>
      </c>
      <c r="K28" s="3">
        <v>2</v>
      </c>
      <c r="L28" s="3">
        <v>0</v>
      </c>
      <c r="M28" s="3">
        <v>1</v>
      </c>
      <c r="N28" s="3">
        <v>0</v>
      </c>
      <c r="O28" s="3">
        <v>0</v>
      </c>
      <c r="P28" s="3">
        <v>0</v>
      </c>
      <c r="Q28" s="3">
        <v>0</v>
      </c>
      <c r="R28" s="3">
        <f>SUM(B28:Q28)</f>
        <v>27</v>
      </c>
    </row>
    <row r="29" spans="1:18">
      <c r="A29" s="27" t="s">
        <v>2</v>
      </c>
      <c r="B29" s="2">
        <f>B28/27</f>
        <v>0.7407407407407407</v>
      </c>
      <c r="C29" s="2">
        <f t="shared" ref="C29:Q29" si="4">C28/27</f>
        <v>0</v>
      </c>
      <c r="D29" s="2">
        <f t="shared" si="4"/>
        <v>0</v>
      </c>
      <c r="E29" s="2">
        <f t="shared" si="4"/>
        <v>0</v>
      </c>
      <c r="F29" s="2">
        <f t="shared" si="4"/>
        <v>0</v>
      </c>
      <c r="G29" s="2">
        <f t="shared" si="4"/>
        <v>0</v>
      </c>
      <c r="H29" s="2">
        <f t="shared" si="4"/>
        <v>0.14814814814814814</v>
      </c>
      <c r="I29" s="2">
        <f t="shared" si="4"/>
        <v>0</v>
      </c>
      <c r="J29" s="2">
        <f t="shared" si="4"/>
        <v>0</v>
      </c>
      <c r="K29" s="2">
        <f t="shared" si="4"/>
        <v>7.407407407407407E-2</v>
      </c>
      <c r="L29" s="2">
        <f t="shared" si="4"/>
        <v>0</v>
      </c>
      <c r="M29" s="2">
        <f t="shared" si="4"/>
        <v>3.7037037037037035E-2</v>
      </c>
      <c r="N29" s="2">
        <f t="shared" si="4"/>
        <v>0</v>
      </c>
      <c r="O29" s="2">
        <f t="shared" si="4"/>
        <v>0</v>
      </c>
      <c r="P29" s="2">
        <f t="shared" si="4"/>
        <v>0</v>
      </c>
      <c r="Q29" s="2">
        <f t="shared" si="4"/>
        <v>0</v>
      </c>
      <c r="R29" s="2">
        <f>SUM(B29:Q29)</f>
        <v>1</v>
      </c>
    </row>
    <row r="30" spans="1:18">
      <c r="A30" s="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2" spans="1:18">
      <c r="A32" s="4" t="s">
        <v>48</v>
      </c>
    </row>
    <row r="33" spans="1:7">
      <c r="A33" s="3"/>
      <c r="B33" s="28" t="s">
        <v>8</v>
      </c>
      <c r="C33" s="28" t="s">
        <v>7</v>
      </c>
      <c r="D33" s="28" t="s">
        <v>4</v>
      </c>
      <c r="E33" s="28" t="s">
        <v>6</v>
      </c>
      <c r="F33" s="28" t="s">
        <v>5</v>
      </c>
      <c r="G33" s="28" t="s">
        <v>0</v>
      </c>
    </row>
    <row r="34" spans="1:7">
      <c r="A34" s="27" t="s">
        <v>3</v>
      </c>
      <c r="B34" s="3">
        <v>13</v>
      </c>
      <c r="C34" s="3">
        <v>7</v>
      </c>
      <c r="D34" s="3">
        <v>7</v>
      </c>
      <c r="E34" s="3">
        <v>0</v>
      </c>
      <c r="F34" s="3">
        <v>0</v>
      </c>
      <c r="G34" s="3">
        <f>SUM(B34:F34)</f>
        <v>27</v>
      </c>
    </row>
    <row r="35" spans="1:7">
      <c r="A35" s="27" t="s">
        <v>2</v>
      </c>
      <c r="B35" s="2">
        <f>B34/27</f>
        <v>0.48148148148148145</v>
      </c>
      <c r="C35" s="2">
        <f t="shared" ref="C35:F35" si="5">C34/27</f>
        <v>0.25925925925925924</v>
      </c>
      <c r="D35" s="2">
        <f t="shared" si="5"/>
        <v>0.25925925925925924</v>
      </c>
      <c r="E35" s="2">
        <f t="shared" si="5"/>
        <v>0</v>
      </c>
      <c r="F35" s="2">
        <f t="shared" si="5"/>
        <v>0</v>
      </c>
      <c r="G35" s="2">
        <f>SUM(B35:F35)</f>
        <v>1</v>
      </c>
    </row>
    <row r="36" spans="1:7">
      <c r="A36" s="6"/>
      <c r="B36" s="5"/>
      <c r="C36" s="5"/>
      <c r="D36" s="5"/>
      <c r="E36" s="5"/>
      <c r="F36" s="5"/>
      <c r="G36" s="5"/>
    </row>
  </sheetData>
  <mergeCells count="13">
    <mergeCell ref="F2:I2"/>
    <mergeCell ref="J2:J3"/>
    <mergeCell ref="A20:A21"/>
    <mergeCell ref="A2:A3"/>
    <mergeCell ref="B2:C2"/>
    <mergeCell ref="D2:D3"/>
    <mergeCell ref="E2:E3"/>
    <mergeCell ref="B6:C6"/>
    <mergeCell ref="F6:I6"/>
    <mergeCell ref="B7:C7"/>
    <mergeCell ref="F7:I7"/>
    <mergeCell ref="A18:A19"/>
    <mergeCell ref="A22:A2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77734375" style="1" customWidth="1"/>
    <col min="2" max="2" width="9.6640625" style="1" bestFit="1" customWidth="1"/>
    <col min="3" max="5" width="9" style="1"/>
    <col min="6" max="6" width="9.33203125" style="1" bestFit="1" customWidth="1"/>
    <col min="7" max="16384" width="9" style="1"/>
  </cols>
  <sheetData>
    <row r="1" spans="1:10">
      <c r="A1" s="4" t="s">
        <v>44</v>
      </c>
      <c r="B1" s="24"/>
      <c r="C1" s="24"/>
    </row>
    <row r="2" spans="1:10">
      <c r="A2" s="36"/>
      <c r="B2" s="41" t="s">
        <v>43</v>
      </c>
      <c r="C2" s="41"/>
      <c r="D2" s="42" t="s">
        <v>42</v>
      </c>
      <c r="E2" s="31" t="s">
        <v>41</v>
      </c>
      <c r="F2" s="33" t="s">
        <v>1</v>
      </c>
      <c r="G2" s="34"/>
      <c r="H2" s="34"/>
      <c r="I2" s="35"/>
      <c r="J2" s="36" t="s">
        <v>0</v>
      </c>
    </row>
    <row r="3" spans="1:10">
      <c r="A3" s="37"/>
      <c r="B3" s="23" t="s">
        <v>40</v>
      </c>
      <c r="C3" s="23" t="s">
        <v>25</v>
      </c>
      <c r="D3" s="43"/>
      <c r="E3" s="32"/>
      <c r="F3" s="23" t="s">
        <v>39</v>
      </c>
      <c r="G3" s="23" t="s">
        <v>38</v>
      </c>
      <c r="H3" s="23" t="s">
        <v>37</v>
      </c>
      <c r="I3" s="23" t="s">
        <v>1</v>
      </c>
      <c r="J3" s="37"/>
    </row>
    <row r="4" spans="1:10">
      <c r="A4" s="23" t="s">
        <v>3</v>
      </c>
      <c r="B4" s="22">
        <v>6</v>
      </c>
      <c r="C4" s="22">
        <v>0</v>
      </c>
      <c r="D4" s="22">
        <v>0</v>
      </c>
      <c r="E4" s="22">
        <v>0</v>
      </c>
      <c r="F4" s="22">
        <v>0</v>
      </c>
      <c r="G4" s="22">
        <v>1</v>
      </c>
      <c r="H4" s="22">
        <v>0</v>
      </c>
      <c r="I4" s="22">
        <v>0</v>
      </c>
      <c r="J4" s="22">
        <f>SUM(B4:I4)</f>
        <v>7</v>
      </c>
    </row>
    <row r="5" spans="1:10">
      <c r="A5" s="23" t="s">
        <v>2</v>
      </c>
      <c r="B5" s="21">
        <f>B4/7</f>
        <v>0.8571428571428571</v>
      </c>
      <c r="C5" s="21">
        <f t="shared" ref="C5:I5" si="0">C4/7</f>
        <v>0</v>
      </c>
      <c r="D5" s="21">
        <f t="shared" si="0"/>
        <v>0</v>
      </c>
      <c r="E5" s="21">
        <f t="shared" si="0"/>
        <v>0</v>
      </c>
      <c r="F5" s="21">
        <f t="shared" si="0"/>
        <v>0</v>
      </c>
      <c r="G5" s="21">
        <f t="shared" si="0"/>
        <v>0.14285714285714285</v>
      </c>
      <c r="H5" s="21">
        <f t="shared" si="0"/>
        <v>0</v>
      </c>
      <c r="I5" s="21">
        <f t="shared" si="0"/>
        <v>0</v>
      </c>
      <c r="J5" s="21">
        <f>SUM(B5:I5)</f>
        <v>1</v>
      </c>
    </row>
    <row r="6" spans="1:10">
      <c r="A6" s="23" t="s">
        <v>3</v>
      </c>
      <c r="B6" s="33">
        <f>SUM(B4:C4)</f>
        <v>6</v>
      </c>
      <c r="C6" s="35"/>
      <c r="D6" s="22">
        <f>D4</f>
        <v>0</v>
      </c>
      <c r="E6" s="22">
        <f>E4</f>
        <v>0</v>
      </c>
      <c r="F6" s="33">
        <f>SUM(F4:I4)</f>
        <v>1</v>
      </c>
      <c r="G6" s="34"/>
      <c r="H6" s="34"/>
      <c r="I6" s="35"/>
      <c r="J6" s="22">
        <f>SUM(B6:I6)</f>
        <v>7</v>
      </c>
    </row>
    <row r="7" spans="1:10">
      <c r="A7" s="23" t="s">
        <v>2</v>
      </c>
      <c r="B7" s="38">
        <f>B6/7</f>
        <v>0.8571428571428571</v>
      </c>
      <c r="C7" s="40"/>
      <c r="D7" s="21">
        <f>D5</f>
        <v>0</v>
      </c>
      <c r="E7" s="21">
        <f>E5</f>
        <v>0</v>
      </c>
      <c r="F7" s="38">
        <f>F6/7</f>
        <v>0.14285714285714285</v>
      </c>
      <c r="G7" s="39"/>
      <c r="H7" s="39"/>
      <c r="I7" s="40"/>
      <c r="J7" s="21">
        <f>SUM(B7:I7)</f>
        <v>1</v>
      </c>
    </row>
    <row r="8" spans="1:10">
      <c r="A8" s="20"/>
      <c r="B8" s="19"/>
      <c r="C8" s="18"/>
      <c r="D8" s="17"/>
      <c r="E8" s="17"/>
      <c r="F8" s="19"/>
      <c r="G8" s="18"/>
      <c r="H8" s="18"/>
      <c r="I8" s="18"/>
      <c r="J8" s="17"/>
    </row>
    <row r="9" spans="1:10">
      <c r="F9" s="1" t="s">
        <v>36</v>
      </c>
    </row>
    <row r="10" spans="1:10">
      <c r="A10" s="4" t="s">
        <v>45</v>
      </c>
    </row>
    <row r="11" spans="1:10">
      <c r="A11" s="12"/>
      <c r="B11" s="9" t="s">
        <v>35</v>
      </c>
      <c r="C11" s="23" t="s">
        <v>34</v>
      </c>
      <c r="D11" s="23" t="s">
        <v>33</v>
      </c>
      <c r="E11" s="23" t="s">
        <v>0</v>
      </c>
    </row>
    <row r="12" spans="1:10">
      <c r="A12" s="10" t="s">
        <v>3</v>
      </c>
      <c r="B12" s="15">
        <v>0</v>
      </c>
      <c r="C12" s="15">
        <v>0</v>
      </c>
      <c r="D12" s="15">
        <v>0</v>
      </c>
      <c r="E12" s="3">
        <f>SUM(B12:D12)</f>
        <v>0</v>
      </c>
    </row>
    <row r="13" spans="1:10">
      <c r="A13" s="10" t="s">
        <v>2</v>
      </c>
      <c r="B13" s="16">
        <v>0</v>
      </c>
      <c r="C13" s="16">
        <v>0</v>
      </c>
      <c r="D13" s="16">
        <v>0</v>
      </c>
      <c r="E13" s="2">
        <f>SUM(B13:D13)</f>
        <v>0</v>
      </c>
    </row>
    <row r="14" spans="1:10">
      <c r="A14" s="6"/>
      <c r="B14" s="5"/>
      <c r="C14" s="5"/>
      <c r="D14" s="5"/>
      <c r="E14" s="5"/>
      <c r="F14" s="5"/>
    </row>
    <row r="16" spans="1:10">
      <c r="A16" s="4" t="s">
        <v>46</v>
      </c>
    </row>
    <row r="17" spans="1:18">
      <c r="A17" s="10"/>
      <c r="B17" s="23" t="s">
        <v>32</v>
      </c>
      <c r="C17" s="23" t="s">
        <v>31</v>
      </c>
      <c r="D17" s="23" t="s">
        <v>30</v>
      </c>
      <c r="E17" s="23" t="s">
        <v>29</v>
      </c>
      <c r="F17" s="23" t="s">
        <v>28</v>
      </c>
      <c r="G17" s="23" t="s">
        <v>27</v>
      </c>
      <c r="H17" s="23" t="s">
        <v>1</v>
      </c>
      <c r="I17" s="23" t="s">
        <v>0</v>
      </c>
    </row>
    <row r="18" spans="1:18">
      <c r="A18" s="29" t="s">
        <v>26</v>
      </c>
      <c r="B18" s="15">
        <v>6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f>SUM(B18:H18)</f>
        <v>6</v>
      </c>
    </row>
    <row r="19" spans="1:18">
      <c r="A19" s="30"/>
      <c r="B19" s="14">
        <f>B18/6</f>
        <v>1</v>
      </c>
      <c r="C19" s="14">
        <f t="shared" ref="C19:H19" si="1">C18/6</f>
        <v>0</v>
      </c>
      <c r="D19" s="14">
        <f t="shared" si="1"/>
        <v>0</v>
      </c>
      <c r="E19" s="14">
        <f t="shared" si="1"/>
        <v>0</v>
      </c>
      <c r="F19" s="14">
        <f t="shared" si="1"/>
        <v>0</v>
      </c>
      <c r="G19" s="14">
        <f t="shared" si="1"/>
        <v>0</v>
      </c>
      <c r="H19" s="14">
        <f t="shared" si="1"/>
        <v>0</v>
      </c>
      <c r="I19" s="14">
        <f>SUM(B19:H19)</f>
        <v>1</v>
      </c>
    </row>
    <row r="20" spans="1:18">
      <c r="A20" s="29" t="s">
        <v>25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f>SUM(B20:H20)</f>
        <v>0</v>
      </c>
    </row>
    <row r="21" spans="1:18">
      <c r="A21" s="30"/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f>SUM(B21:H21)</f>
        <v>0</v>
      </c>
    </row>
    <row r="22" spans="1:18">
      <c r="A22" s="29" t="s">
        <v>0</v>
      </c>
      <c r="B22" s="15">
        <f t="shared" ref="B22:I22" si="2">SUM(B18+B20)</f>
        <v>6</v>
      </c>
      <c r="C22" s="15">
        <f t="shared" si="2"/>
        <v>0</v>
      </c>
      <c r="D22" s="15">
        <f t="shared" si="2"/>
        <v>0</v>
      </c>
      <c r="E22" s="15">
        <f t="shared" si="2"/>
        <v>0</v>
      </c>
      <c r="F22" s="15">
        <f t="shared" si="2"/>
        <v>0</v>
      </c>
      <c r="G22" s="15">
        <f t="shared" si="2"/>
        <v>0</v>
      </c>
      <c r="H22" s="15">
        <f t="shared" si="2"/>
        <v>0</v>
      </c>
      <c r="I22" s="15">
        <f t="shared" si="2"/>
        <v>6</v>
      </c>
    </row>
    <row r="23" spans="1:18">
      <c r="A23" s="30"/>
      <c r="B23" s="14">
        <f>B22/6</f>
        <v>1</v>
      </c>
      <c r="C23" s="14">
        <f t="shared" ref="C23:H23" si="3">C22/6</f>
        <v>0</v>
      </c>
      <c r="D23" s="14">
        <f t="shared" si="3"/>
        <v>0</v>
      </c>
      <c r="E23" s="14">
        <f t="shared" si="3"/>
        <v>0</v>
      </c>
      <c r="F23" s="14">
        <f t="shared" si="3"/>
        <v>0</v>
      </c>
      <c r="G23" s="14">
        <f t="shared" si="3"/>
        <v>0</v>
      </c>
      <c r="H23" s="14">
        <f t="shared" si="3"/>
        <v>0</v>
      </c>
      <c r="I23" s="14">
        <f>SUM(B23:H23)</f>
        <v>1</v>
      </c>
    </row>
    <row r="24" spans="1:18">
      <c r="A24" s="6"/>
      <c r="B24" s="13"/>
      <c r="C24" s="13"/>
      <c r="D24" s="13"/>
      <c r="E24" s="13"/>
      <c r="F24" s="13"/>
      <c r="G24" s="13"/>
      <c r="H24" s="13"/>
      <c r="I24" s="13"/>
    </row>
    <row r="26" spans="1:18">
      <c r="A26" s="4" t="s">
        <v>47</v>
      </c>
    </row>
    <row r="27" spans="1:18" ht="55.2">
      <c r="A27" s="3"/>
      <c r="B27" s="11" t="s">
        <v>24</v>
      </c>
      <c r="C27" s="11" t="s">
        <v>23</v>
      </c>
      <c r="D27" s="11" t="s">
        <v>22</v>
      </c>
      <c r="E27" s="11" t="s">
        <v>21</v>
      </c>
      <c r="F27" s="11" t="s">
        <v>20</v>
      </c>
      <c r="G27" s="11" t="s">
        <v>19</v>
      </c>
      <c r="H27" s="11" t="s">
        <v>18</v>
      </c>
      <c r="I27" s="11" t="s">
        <v>17</v>
      </c>
      <c r="J27" s="11" t="s">
        <v>16</v>
      </c>
      <c r="K27" s="11" t="s">
        <v>15</v>
      </c>
      <c r="L27" s="11" t="s">
        <v>14</v>
      </c>
      <c r="M27" s="11" t="s">
        <v>13</v>
      </c>
      <c r="N27" s="11" t="s">
        <v>12</v>
      </c>
      <c r="O27" s="11" t="s">
        <v>11</v>
      </c>
      <c r="P27" s="11" t="s">
        <v>10</v>
      </c>
      <c r="Q27" s="11" t="s">
        <v>9</v>
      </c>
      <c r="R27" s="11" t="s">
        <v>0</v>
      </c>
    </row>
    <row r="28" spans="1:18">
      <c r="A28" s="10" t="s">
        <v>3</v>
      </c>
      <c r="B28" s="3">
        <v>1</v>
      </c>
      <c r="C28" s="3">
        <v>1</v>
      </c>
      <c r="D28" s="3">
        <v>0</v>
      </c>
      <c r="E28" s="3">
        <v>0</v>
      </c>
      <c r="F28" s="3">
        <v>0</v>
      </c>
      <c r="G28" s="3">
        <v>0</v>
      </c>
      <c r="H28" s="3">
        <v>2</v>
      </c>
      <c r="I28" s="3">
        <v>0</v>
      </c>
      <c r="J28" s="3">
        <v>0</v>
      </c>
      <c r="K28" s="3">
        <v>0</v>
      </c>
      <c r="L28" s="3">
        <v>2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f>SUM(B28:Q28)</f>
        <v>6</v>
      </c>
    </row>
    <row r="29" spans="1:18">
      <c r="A29" s="10" t="s">
        <v>2</v>
      </c>
      <c r="B29" s="2">
        <f>B28/6</f>
        <v>0.16666666666666666</v>
      </c>
      <c r="C29" s="2">
        <f t="shared" ref="C29:Q29" si="4">C28/6</f>
        <v>0.16666666666666666</v>
      </c>
      <c r="D29" s="2">
        <f t="shared" si="4"/>
        <v>0</v>
      </c>
      <c r="E29" s="2">
        <f t="shared" si="4"/>
        <v>0</v>
      </c>
      <c r="F29" s="2">
        <f t="shared" si="4"/>
        <v>0</v>
      </c>
      <c r="G29" s="2">
        <f t="shared" si="4"/>
        <v>0</v>
      </c>
      <c r="H29" s="2">
        <f t="shared" si="4"/>
        <v>0.33333333333333331</v>
      </c>
      <c r="I29" s="2">
        <f t="shared" si="4"/>
        <v>0</v>
      </c>
      <c r="J29" s="2">
        <f t="shared" si="4"/>
        <v>0</v>
      </c>
      <c r="K29" s="2">
        <f t="shared" si="4"/>
        <v>0</v>
      </c>
      <c r="L29" s="2">
        <f t="shared" si="4"/>
        <v>0.33333333333333331</v>
      </c>
      <c r="M29" s="2">
        <f t="shared" si="4"/>
        <v>0</v>
      </c>
      <c r="N29" s="2">
        <f t="shared" si="4"/>
        <v>0</v>
      </c>
      <c r="O29" s="2">
        <f t="shared" si="4"/>
        <v>0</v>
      </c>
      <c r="P29" s="2">
        <f t="shared" si="4"/>
        <v>0</v>
      </c>
      <c r="Q29" s="2">
        <f t="shared" si="4"/>
        <v>0</v>
      </c>
      <c r="R29" s="2">
        <f>SUM(B29:Q29)</f>
        <v>1</v>
      </c>
    </row>
    <row r="30" spans="1:18">
      <c r="A30" s="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2" spans="1:18">
      <c r="A32" s="4" t="s">
        <v>48</v>
      </c>
    </row>
    <row r="33" spans="1:7">
      <c r="A33" s="3"/>
      <c r="B33" s="23" t="s">
        <v>8</v>
      </c>
      <c r="C33" s="23" t="s">
        <v>7</v>
      </c>
      <c r="D33" s="23" t="s">
        <v>4</v>
      </c>
      <c r="E33" s="23" t="s">
        <v>6</v>
      </c>
      <c r="F33" s="23" t="s">
        <v>5</v>
      </c>
      <c r="G33" s="23" t="s">
        <v>0</v>
      </c>
    </row>
    <row r="34" spans="1:7">
      <c r="A34" s="10" t="s">
        <v>3</v>
      </c>
      <c r="B34" s="3">
        <v>0</v>
      </c>
      <c r="C34" s="3">
        <v>5</v>
      </c>
      <c r="D34" s="3">
        <v>1</v>
      </c>
      <c r="E34" s="3">
        <v>0</v>
      </c>
      <c r="F34" s="3">
        <v>0</v>
      </c>
      <c r="G34" s="3">
        <f>SUM(B34:F34)</f>
        <v>6</v>
      </c>
    </row>
    <row r="35" spans="1:7">
      <c r="A35" s="10" t="s">
        <v>2</v>
      </c>
      <c r="B35" s="2">
        <f>B34/6</f>
        <v>0</v>
      </c>
      <c r="C35" s="2">
        <f t="shared" ref="C35:F35" si="5">C34/6</f>
        <v>0.83333333333333337</v>
      </c>
      <c r="D35" s="2">
        <f t="shared" si="5"/>
        <v>0.16666666666666666</v>
      </c>
      <c r="E35" s="2">
        <f t="shared" si="5"/>
        <v>0</v>
      </c>
      <c r="F35" s="2">
        <f t="shared" si="5"/>
        <v>0</v>
      </c>
      <c r="G35" s="2">
        <f>SUM(B35:F35)</f>
        <v>1</v>
      </c>
    </row>
    <row r="36" spans="1:7">
      <c r="A36" s="6"/>
      <c r="B36" s="5"/>
      <c r="C36" s="5"/>
      <c r="D36" s="5"/>
      <c r="E36" s="5"/>
      <c r="F36" s="5"/>
      <c r="G36" s="5"/>
    </row>
  </sheetData>
  <mergeCells count="13">
    <mergeCell ref="F2:I2"/>
    <mergeCell ref="J2:J3"/>
    <mergeCell ref="A20:A21"/>
    <mergeCell ref="A2:A3"/>
    <mergeCell ref="B2:C2"/>
    <mergeCell ref="D2:D3"/>
    <mergeCell ref="E2:E3"/>
    <mergeCell ref="B6:C6"/>
    <mergeCell ref="F6:I6"/>
    <mergeCell ref="B7:C7"/>
    <mergeCell ref="F7:I7"/>
    <mergeCell ref="A18:A19"/>
    <mergeCell ref="A22:A2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77734375" style="1" customWidth="1"/>
    <col min="2" max="2" width="9.6640625" style="1" bestFit="1" customWidth="1"/>
    <col min="3" max="5" width="9" style="1"/>
    <col min="6" max="6" width="9.33203125" style="1" bestFit="1" customWidth="1"/>
    <col min="7" max="16384" width="9" style="1"/>
  </cols>
  <sheetData>
    <row r="1" spans="1:10">
      <c r="A1" s="4" t="s">
        <v>44</v>
      </c>
      <c r="B1" s="24"/>
      <c r="C1" s="24"/>
    </row>
    <row r="2" spans="1:10">
      <c r="A2" s="36"/>
      <c r="B2" s="41" t="s">
        <v>43</v>
      </c>
      <c r="C2" s="41"/>
      <c r="D2" s="42" t="s">
        <v>42</v>
      </c>
      <c r="E2" s="31" t="s">
        <v>41</v>
      </c>
      <c r="F2" s="33" t="s">
        <v>1</v>
      </c>
      <c r="G2" s="34"/>
      <c r="H2" s="34"/>
      <c r="I2" s="35"/>
      <c r="J2" s="36" t="s">
        <v>0</v>
      </c>
    </row>
    <row r="3" spans="1:10">
      <c r="A3" s="37"/>
      <c r="B3" s="25" t="s">
        <v>40</v>
      </c>
      <c r="C3" s="25" t="s">
        <v>25</v>
      </c>
      <c r="D3" s="43"/>
      <c r="E3" s="32"/>
      <c r="F3" s="25" t="s">
        <v>39</v>
      </c>
      <c r="G3" s="25" t="s">
        <v>38</v>
      </c>
      <c r="H3" s="25" t="s">
        <v>37</v>
      </c>
      <c r="I3" s="25" t="s">
        <v>1</v>
      </c>
      <c r="J3" s="37"/>
    </row>
    <row r="4" spans="1:10">
      <c r="A4" s="25" t="s">
        <v>3</v>
      </c>
      <c r="B4" s="22">
        <v>630</v>
      </c>
      <c r="C4" s="22">
        <v>20</v>
      </c>
      <c r="D4" s="22">
        <v>9</v>
      </c>
      <c r="E4" s="22">
        <v>6</v>
      </c>
      <c r="F4" s="22">
        <v>7</v>
      </c>
      <c r="G4" s="22">
        <v>17</v>
      </c>
      <c r="H4" s="22">
        <v>23</v>
      </c>
      <c r="I4" s="22">
        <v>10</v>
      </c>
      <c r="J4" s="22">
        <f>SUM(B4:I4)</f>
        <v>722</v>
      </c>
    </row>
    <row r="5" spans="1:10">
      <c r="A5" s="25" t="s">
        <v>2</v>
      </c>
      <c r="B5" s="21">
        <f>B4/722</f>
        <v>0.87257617728531855</v>
      </c>
      <c r="C5" s="21">
        <f t="shared" ref="C5:I5" si="0">C4/722</f>
        <v>2.7700831024930747E-2</v>
      </c>
      <c r="D5" s="21">
        <f t="shared" si="0"/>
        <v>1.2465373961218837E-2</v>
      </c>
      <c r="E5" s="21">
        <f t="shared" si="0"/>
        <v>8.3102493074792248E-3</v>
      </c>
      <c r="F5" s="21">
        <f t="shared" si="0"/>
        <v>9.6952908587257611E-3</v>
      </c>
      <c r="G5" s="21">
        <f t="shared" si="0"/>
        <v>2.3545706371191136E-2</v>
      </c>
      <c r="H5" s="21">
        <f t="shared" si="0"/>
        <v>3.1855955678670361E-2</v>
      </c>
      <c r="I5" s="21">
        <f t="shared" si="0"/>
        <v>1.3850415512465374E-2</v>
      </c>
      <c r="J5" s="21">
        <f>SUM(B5:I5)</f>
        <v>1</v>
      </c>
    </row>
    <row r="6" spans="1:10">
      <c r="A6" s="25" t="s">
        <v>3</v>
      </c>
      <c r="B6" s="33">
        <f>SUM(B4:C4)</f>
        <v>650</v>
      </c>
      <c r="C6" s="35"/>
      <c r="D6" s="22">
        <f>D4</f>
        <v>9</v>
      </c>
      <c r="E6" s="22">
        <f>E4</f>
        <v>6</v>
      </c>
      <c r="F6" s="33">
        <f>SUM(F4:I4)</f>
        <v>57</v>
      </c>
      <c r="G6" s="34"/>
      <c r="H6" s="34"/>
      <c r="I6" s="35"/>
      <c r="J6" s="22">
        <f>SUM(B6:I6)</f>
        <v>722</v>
      </c>
    </row>
    <row r="7" spans="1:10">
      <c r="A7" s="25" t="s">
        <v>2</v>
      </c>
      <c r="B7" s="38">
        <f>B6/722</f>
        <v>0.90027700831024926</v>
      </c>
      <c r="C7" s="40"/>
      <c r="D7" s="21">
        <f>D5</f>
        <v>1.2465373961218837E-2</v>
      </c>
      <c r="E7" s="21">
        <f>E5</f>
        <v>8.3102493074792248E-3</v>
      </c>
      <c r="F7" s="38">
        <f>F6/722</f>
        <v>7.8947368421052627E-2</v>
      </c>
      <c r="G7" s="39"/>
      <c r="H7" s="39"/>
      <c r="I7" s="40"/>
      <c r="J7" s="21">
        <f>SUM(B7:I7)</f>
        <v>1</v>
      </c>
    </row>
    <row r="8" spans="1:10">
      <c r="A8" s="20"/>
      <c r="B8" s="19"/>
      <c r="C8" s="18"/>
      <c r="D8" s="17"/>
      <c r="E8" s="17"/>
      <c r="F8" s="19"/>
      <c r="G8" s="18"/>
      <c r="H8" s="18"/>
      <c r="I8" s="18"/>
      <c r="J8" s="17"/>
    </row>
    <row r="9" spans="1:10">
      <c r="F9" s="1" t="s">
        <v>36</v>
      </c>
    </row>
    <row r="10" spans="1:10">
      <c r="A10" s="4" t="s">
        <v>45</v>
      </c>
    </row>
    <row r="11" spans="1:10">
      <c r="A11" s="12"/>
      <c r="B11" s="9" t="s">
        <v>35</v>
      </c>
      <c r="C11" s="25" t="s">
        <v>34</v>
      </c>
      <c r="D11" s="25" t="s">
        <v>33</v>
      </c>
      <c r="E11" s="25" t="s">
        <v>0</v>
      </c>
    </row>
    <row r="12" spans="1:10">
      <c r="A12" s="26" t="s">
        <v>3</v>
      </c>
      <c r="B12" s="15">
        <v>2</v>
      </c>
      <c r="C12" s="3">
        <v>1</v>
      </c>
      <c r="D12" s="3">
        <v>4</v>
      </c>
      <c r="E12" s="3">
        <f>SUM(B12:D12)</f>
        <v>7</v>
      </c>
    </row>
    <row r="13" spans="1:10">
      <c r="A13" s="26" t="s">
        <v>2</v>
      </c>
      <c r="B13" s="16">
        <f>B12/7</f>
        <v>0.2857142857142857</v>
      </c>
      <c r="C13" s="16">
        <f>C12/7</f>
        <v>0.14285714285714285</v>
      </c>
      <c r="D13" s="16">
        <f>D12/7</f>
        <v>0.5714285714285714</v>
      </c>
      <c r="E13" s="2">
        <f>SUM(B13:D13)</f>
        <v>1</v>
      </c>
    </row>
    <row r="14" spans="1:10">
      <c r="A14" s="6"/>
      <c r="B14" s="5"/>
      <c r="C14" s="5"/>
      <c r="D14" s="5"/>
      <c r="E14" s="5"/>
      <c r="F14" s="5"/>
    </row>
    <row r="16" spans="1:10">
      <c r="A16" s="4" t="s">
        <v>46</v>
      </c>
    </row>
    <row r="17" spans="1:18">
      <c r="A17" s="26"/>
      <c r="B17" s="25" t="s">
        <v>32</v>
      </c>
      <c r="C17" s="25" t="s">
        <v>31</v>
      </c>
      <c r="D17" s="25" t="s">
        <v>30</v>
      </c>
      <c r="E17" s="25" t="s">
        <v>29</v>
      </c>
      <c r="F17" s="25" t="s">
        <v>28</v>
      </c>
      <c r="G17" s="25" t="s">
        <v>27</v>
      </c>
      <c r="H17" s="25" t="s">
        <v>1</v>
      </c>
      <c r="I17" s="25" t="s">
        <v>0</v>
      </c>
    </row>
    <row r="18" spans="1:18">
      <c r="A18" s="29" t="s">
        <v>26</v>
      </c>
      <c r="B18" s="15">
        <v>549</v>
      </c>
      <c r="C18" s="15">
        <v>22</v>
      </c>
      <c r="D18" s="15">
        <v>8</v>
      </c>
      <c r="E18" s="15">
        <v>8</v>
      </c>
      <c r="F18" s="15">
        <v>11</v>
      </c>
      <c r="G18" s="15">
        <v>17</v>
      </c>
      <c r="H18" s="15">
        <v>15</v>
      </c>
      <c r="I18" s="15">
        <f>SUM(B18:H18)</f>
        <v>630</v>
      </c>
    </row>
    <row r="19" spans="1:18">
      <c r="A19" s="30"/>
      <c r="B19" s="14">
        <f>B18/630</f>
        <v>0.87142857142857144</v>
      </c>
      <c r="C19" s="14">
        <f t="shared" ref="C19:H19" si="1">C18/630</f>
        <v>3.4920634920634921E-2</v>
      </c>
      <c r="D19" s="14">
        <f t="shared" si="1"/>
        <v>1.2698412698412698E-2</v>
      </c>
      <c r="E19" s="14">
        <f t="shared" si="1"/>
        <v>1.2698412698412698E-2</v>
      </c>
      <c r="F19" s="14">
        <f t="shared" si="1"/>
        <v>1.7460317460317461E-2</v>
      </c>
      <c r="G19" s="14">
        <f t="shared" si="1"/>
        <v>2.6984126984126985E-2</v>
      </c>
      <c r="H19" s="14">
        <f t="shared" si="1"/>
        <v>2.3809523809523808E-2</v>
      </c>
      <c r="I19" s="14">
        <f>SUM(B19:H19)</f>
        <v>1</v>
      </c>
    </row>
    <row r="20" spans="1:18">
      <c r="A20" s="29" t="s">
        <v>25</v>
      </c>
      <c r="B20" s="15">
        <v>10</v>
      </c>
      <c r="C20" s="15">
        <v>0</v>
      </c>
      <c r="D20" s="15">
        <v>2</v>
      </c>
      <c r="E20" s="15">
        <v>2</v>
      </c>
      <c r="F20" s="15">
        <v>0</v>
      </c>
      <c r="G20" s="15">
        <v>5</v>
      </c>
      <c r="H20" s="15">
        <v>1</v>
      </c>
      <c r="I20" s="15">
        <f>SUM(B20:H20)</f>
        <v>20</v>
      </c>
    </row>
    <row r="21" spans="1:18">
      <c r="A21" s="30"/>
      <c r="B21" s="14">
        <f t="shared" ref="B21:H21" si="2">B20/20</f>
        <v>0.5</v>
      </c>
      <c r="C21" s="14">
        <f t="shared" si="2"/>
        <v>0</v>
      </c>
      <c r="D21" s="14">
        <f t="shared" si="2"/>
        <v>0.1</v>
      </c>
      <c r="E21" s="14">
        <f t="shared" si="2"/>
        <v>0.1</v>
      </c>
      <c r="F21" s="14">
        <f t="shared" si="2"/>
        <v>0</v>
      </c>
      <c r="G21" s="14">
        <f t="shared" si="2"/>
        <v>0.25</v>
      </c>
      <c r="H21" s="14">
        <f t="shared" si="2"/>
        <v>0.05</v>
      </c>
      <c r="I21" s="14">
        <f>SUM(B21:H21)</f>
        <v>1</v>
      </c>
    </row>
    <row r="22" spans="1:18">
      <c r="A22" s="29" t="s">
        <v>0</v>
      </c>
      <c r="B22" s="15">
        <f t="shared" ref="B22:I22" si="3">SUM(B18+B20)</f>
        <v>559</v>
      </c>
      <c r="C22" s="15">
        <f t="shared" si="3"/>
        <v>22</v>
      </c>
      <c r="D22" s="15">
        <f t="shared" si="3"/>
        <v>10</v>
      </c>
      <c r="E22" s="15">
        <f t="shared" si="3"/>
        <v>10</v>
      </c>
      <c r="F22" s="15">
        <f t="shared" si="3"/>
        <v>11</v>
      </c>
      <c r="G22" s="15">
        <f t="shared" si="3"/>
        <v>22</v>
      </c>
      <c r="H22" s="15">
        <f t="shared" si="3"/>
        <v>16</v>
      </c>
      <c r="I22" s="15">
        <f t="shared" si="3"/>
        <v>650</v>
      </c>
    </row>
    <row r="23" spans="1:18">
      <c r="A23" s="30"/>
      <c r="B23" s="14">
        <f>B22/650</f>
        <v>0.86</v>
      </c>
      <c r="C23" s="14">
        <f t="shared" ref="C23:H23" si="4">C22/650</f>
        <v>3.3846153846153845E-2</v>
      </c>
      <c r="D23" s="14">
        <f t="shared" si="4"/>
        <v>1.5384615384615385E-2</v>
      </c>
      <c r="E23" s="14">
        <f t="shared" si="4"/>
        <v>1.5384615384615385E-2</v>
      </c>
      <c r="F23" s="14">
        <f t="shared" si="4"/>
        <v>1.6923076923076923E-2</v>
      </c>
      <c r="G23" s="14">
        <f t="shared" si="4"/>
        <v>3.3846153846153845E-2</v>
      </c>
      <c r="H23" s="14">
        <f t="shared" si="4"/>
        <v>2.4615384615384615E-2</v>
      </c>
      <c r="I23" s="14">
        <f>SUM(B23:H23)</f>
        <v>1</v>
      </c>
    </row>
    <row r="24" spans="1:18">
      <c r="A24" s="6"/>
      <c r="B24" s="13"/>
      <c r="C24" s="13"/>
      <c r="D24" s="13"/>
      <c r="E24" s="13"/>
      <c r="F24" s="13"/>
      <c r="G24" s="13"/>
      <c r="H24" s="13"/>
      <c r="I24" s="13"/>
    </row>
    <row r="26" spans="1:18">
      <c r="A26" s="4" t="s">
        <v>47</v>
      </c>
    </row>
    <row r="27" spans="1:18" ht="55.2">
      <c r="A27" s="3"/>
      <c r="B27" s="11" t="s">
        <v>24</v>
      </c>
      <c r="C27" s="11" t="s">
        <v>23</v>
      </c>
      <c r="D27" s="11" t="s">
        <v>22</v>
      </c>
      <c r="E27" s="11" t="s">
        <v>21</v>
      </c>
      <c r="F27" s="11" t="s">
        <v>20</v>
      </c>
      <c r="G27" s="11" t="s">
        <v>19</v>
      </c>
      <c r="H27" s="11" t="s">
        <v>18</v>
      </c>
      <c r="I27" s="11" t="s">
        <v>17</v>
      </c>
      <c r="J27" s="11" t="s">
        <v>16</v>
      </c>
      <c r="K27" s="11" t="s">
        <v>15</v>
      </c>
      <c r="L27" s="11" t="s">
        <v>14</v>
      </c>
      <c r="M27" s="11" t="s">
        <v>13</v>
      </c>
      <c r="N27" s="11" t="s">
        <v>12</v>
      </c>
      <c r="O27" s="11" t="s">
        <v>11</v>
      </c>
      <c r="P27" s="11" t="s">
        <v>10</v>
      </c>
      <c r="Q27" s="11" t="s">
        <v>9</v>
      </c>
      <c r="R27" s="11" t="s">
        <v>0</v>
      </c>
    </row>
    <row r="28" spans="1:18">
      <c r="A28" s="26" t="s">
        <v>3</v>
      </c>
      <c r="B28" s="3">
        <v>49</v>
      </c>
      <c r="C28" s="3">
        <v>53</v>
      </c>
      <c r="D28" s="3">
        <v>136</v>
      </c>
      <c r="E28" s="3">
        <v>32</v>
      </c>
      <c r="F28" s="3">
        <v>7</v>
      </c>
      <c r="G28" s="3">
        <v>3</v>
      </c>
      <c r="H28" s="3">
        <v>66</v>
      </c>
      <c r="I28" s="3">
        <v>51</v>
      </c>
      <c r="J28" s="3">
        <v>15</v>
      </c>
      <c r="K28" s="3">
        <v>11</v>
      </c>
      <c r="L28" s="3">
        <v>68</v>
      </c>
      <c r="M28" s="3">
        <v>15</v>
      </c>
      <c r="N28" s="3">
        <v>9</v>
      </c>
      <c r="O28" s="3">
        <v>12</v>
      </c>
      <c r="P28" s="3">
        <v>119</v>
      </c>
      <c r="Q28" s="3">
        <v>4</v>
      </c>
      <c r="R28" s="3">
        <f>SUM(B28:Q28)</f>
        <v>650</v>
      </c>
    </row>
    <row r="29" spans="1:18">
      <c r="A29" s="26" t="s">
        <v>2</v>
      </c>
      <c r="B29" s="2">
        <f>B28/650</f>
        <v>7.5384615384615383E-2</v>
      </c>
      <c r="C29" s="2">
        <f t="shared" ref="C29:Q29" si="5">C28/650</f>
        <v>8.1538461538461532E-2</v>
      </c>
      <c r="D29" s="2">
        <f t="shared" si="5"/>
        <v>0.20923076923076922</v>
      </c>
      <c r="E29" s="2">
        <f t="shared" si="5"/>
        <v>4.9230769230769231E-2</v>
      </c>
      <c r="F29" s="2">
        <f t="shared" si="5"/>
        <v>1.0769230769230769E-2</v>
      </c>
      <c r="G29" s="2">
        <f t="shared" si="5"/>
        <v>4.6153846153846158E-3</v>
      </c>
      <c r="H29" s="2">
        <f t="shared" si="5"/>
        <v>0.10153846153846154</v>
      </c>
      <c r="I29" s="2">
        <f t="shared" si="5"/>
        <v>7.8461538461538458E-2</v>
      </c>
      <c r="J29" s="2">
        <f t="shared" si="5"/>
        <v>2.3076923076923078E-2</v>
      </c>
      <c r="K29" s="2">
        <f t="shared" si="5"/>
        <v>1.6923076923076923E-2</v>
      </c>
      <c r="L29" s="2">
        <f t="shared" si="5"/>
        <v>0.10461538461538461</v>
      </c>
      <c r="M29" s="2">
        <f t="shared" si="5"/>
        <v>2.3076923076923078E-2</v>
      </c>
      <c r="N29" s="2">
        <f t="shared" si="5"/>
        <v>1.3846153846153847E-2</v>
      </c>
      <c r="O29" s="2">
        <f t="shared" si="5"/>
        <v>1.8461538461538463E-2</v>
      </c>
      <c r="P29" s="2">
        <f t="shared" si="5"/>
        <v>0.18307692307692308</v>
      </c>
      <c r="Q29" s="2">
        <f t="shared" si="5"/>
        <v>6.1538461538461538E-3</v>
      </c>
      <c r="R29" s="2">
        <f>SUM(B29:Q29)</f>
        <v>1.0000000000000002</v>
      </c>
    </row>
    <row r="30" spans="1:18">
      <c r="A30" s="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2" spans="1:18">
      <c r="A32" s="4" t="s">
        <v>48</v>
      </c>
    </row>
    <row r="33" spans="1:7">
      <c r="A33" s="3"/>
      <c r="B33" s="25" t="s">
        <v>8</v>
      </c>
      <c r="C33" s="25" t="s">
        <v>7</v>
      </c>
      <c r="D33" s="25" t="s">
        <v>4</v>
      </c>
      <c r="E33" s="25" t="s">
        <v>6</v>
      </c>
      <c r="F33" s="25" t="s">
        <v>5</v>
      </c>
      <c r="G33" s="25" t="s">
        <v>0</v>
      </c>
    </row>
    <row r="34" spans="1:7">
      <c r="A34" s="26" t="s">
        <v>3</v>
      </c>
      <c r="B34" s="3">
        <v>55</v>
      </c>
      <c r="C34" s="3">
        <v>215</v>
      </c>
      <c r="D34" s="3">
        <v>373</v>
      </c>
      <c r="E34" s="3">
        <v>6</v>
      </c>
      <c r="F34" s="3">
        <v>1</v>
      </c>
      <c r="G34" s="3">
        <f>SUM(B34:F34)</f>
        <v>650</v>
      </c>
    </row>
    <row r="35" spans="1:7">
      <c r="A35" s="26" t="s">
        <v>2</v>
      </c>
      <c r="B35" s="2">
        <f>B34/650</f>
        <v>8.461538461538462E-2</v>
      </c>
      <c r="C35" s="2">
        <f t="shared" ref="C35:F35" si="6">C34/650</f>
        <v>0.33076923076923076</v>
      </c>
      <c r="D35" s="2">
        <f t="shared" si="6"/>
        <v>0.57384615384615389</v>
      </c>
      <c r="E35" s="2">
        <f t="shared" si="6"/>
        <v>9.2307692307692316E-3</v>
      </c>
      <c r="F35" s="2">
        <f t="shared" si="6"/>
        <v>1.5384615384615385E-3</v>
      </c>
      <c r="G35" s="2">
        <f>SUM(B35:F35)</f>
        <v>1</v>
      </c>
    </row>
    <row r="36" spans="1:7">
      <c r="A36" s="6"/>
      <c r="B36" s="5"/>
      <c r="C36" s="5"/>
      <c r="D36" s="5"/>
      <c r="E36" s="5"/>
      <c r="F36" s="5"/>
      <c r="G36" s="5"/>
    </row>
  </sheetData>
  <mergeCells count="13">
    <mergeCell ref="A22:A23"/>
    <mergeCell ref="F2:I2"/>
    <mergeCell ref="J2:J3"/>
    <mergeCell ref="A20:A21"/>
    <mergeCell ref="A2:A3"/>
    <mergeCell ref="B2:C2"/>
    <mergeCell ref="D2:D3"/>
    <mergeCell ref="E2:E3"/>
    <mergeCell ref="B6:C6"/>
    <mergeCell ref="F6:I6"/>
    <mergeCell ref="B7:C7"/>
    <mergeCell ref="F7:I7"/>
    <mergeCell ref="A18:A19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77734375" style="1" customWidth="1"/>
    <col min="2" max="2" width="9.6640625" style="1" bestFit="1" customWidth="1"/>
    <col min="3" max="5" width="9" style="1"/>
    <col min="6" max="6" width="9.33203125" style="1" bestFit="1" customWidth="1"/>
    <col min="7" max="16384" width="9" style="1"/>
  </cols>
  <sheetData>
    <row r="1" spans="1:10">
      <c r="A1" s="4" t="s">
        <v>44</v>
      </c>
      <c r="B1" s="24"/>
      <c r="C1" s="24"/>
    </row>
    <row r="2" spans="1:10">
      <c r="A2" s="36"/>
      <c r="B2" s="41" t="s">
        <v>43</v>
      </c>
      <c r="C2" s="41"/>
      <c r="D2" s="42" t="s">
        <v>42</v>
      </c>
      <c r="E2" s="31" t="s">
        <v>41</v>
      </c>
      <c r="F2" s="33" t="s">
        <v>1</v>
      </c>
      <c r="G2" s="34"/>
      <c r="H2" s="34"/>
      <c r="I2" s="35"/>
      <c r="J2" s="36" t="s">
        <v>0</v>
      </c>
    </row>
    <row r="3" spans="1:10">
      <c r="A3" s="37"/>
      <c r="B3" s="25" t="s">
        <v>40</v>
      </c>
      <c r="C3" s="25" t="s">
        <v>25</v>
      </c>
      <c r="D3" s="43"/>
      <c r="E3" s="32"/>
      <c r="F3" s="25" t="s">
        <v>39</v>
      </c>
      <c r="G3" s="25" t="s">
        <v>38</v>
      </c>
      <c r="H3" s="25" t="s">
        <v>37</v>
      </c>
      <c r="I3" s="25" t="s">
        <v>1</v>
      </c>
      <c r="J3" s="37"/>
    </row>
    <row r="4" spans="1:10">
      <c r="A4" s="25" t="s">
        <v>3</v>
      </c>
      <c r="B4" s="22">
        <v>7</v>
      </c>
      <c r="C4" s="22">
        <v>0</v>
      </c>
      <c r="D4" s="22">
        <v>0</v>
      </c>
      <c r="E4" s="22">
        <v>0</v>
      </c>
      <c r="F4" s="22">
        <v>0</v>
      </c>
      <c r="G4" s="22">
        <v>0</v>
      </c>
      <c r="H4" s="22">
        <v>0</v>
      </c>
      <c r="I4" s="22">
        <v>0</v>
      </c>
      <c r="J4" s="22">
        <f>SUM(B4:I4)</f>
        <v>7</v>
      </c>
    </row>
    <row r="5" spans="1:10">
      <c r="A5" s="25" t="s">
        <v>2</v>
      </c>
      <c r="B5" s="21">
        <f>B4/7</f>
        <v>1</v>
      </c>
      <c r="C5" s="21">
        <f t="shared" ref="C5:I5" si="0">C4/7</f>
        <v>0</v>
      </c>
      <c r="D5" s="21">
        <f t="shared" si="0"/>
        <v>0</v>
      </c>
      <c r="E5" s="21">
        <f t="shared" si="0"/>
        <v>0</v>
      </c>
      <c r="F5" s="21">
        <f t="shared" si="0"/>
        <v>0</v>
      </c>
      <c r="G5" s="21">
        <f t="shared" si="0"/>
        <v>0</v>
      </c>
      <c r="H5" s="21">
        <f t="shared" si="0"/>
        <v>0</v>
      </c>
      <c r="I5" s="21">
        <f t="shared" si="0"/>
        <v>0</v>
      </c>
      <c r="J5" s="21">
        <f>SUM(B5:I5)</f>
        <v>1</v>
      </c>
    </row>
    <row r="6" spans="1:10">
      <c r="A6" s="25" t="s">
        <v>3</v>
      </c>
      <c r="B6" s="33">
        <f>SUM(B4:C4)</f>
        <v>7</v>
      </c>
      <c r="C6" s="35"/>
      <c r="D6" s="22">
        <f>D4</f>
        <v>0</v>
      </c>
      <c r="E6" s="22">
        <f>E4</f>
        <v>0</v>
      </c>
      <c r="F6" s="33">
        <f>SUM(F4:I4)</f>
        <v>0</v>
      </c>
      <c r="G6" s="34"/>
      <c r="H6" s="34"/>
      <c r="I6" s="35"/>
      <c r="J6" s="22">
        <f>SUM(B6:I6)</f>
        <v>7</v>
      </c>
    </row>
    <row r="7" spans="1:10">
      <c r="A7" s="25" t="s">
        <v>2</v>
      </c>
      <c r="B7" s="38">
        <f>B6/7</f>
        <v>1</v>
      </c>
      <c r="C7" s="40"/>
      <c r="D7" s="21">
        <f>D5</f>
        <v>0</v>
      </c>
      <c r="E7" s="21">
        <f>E5</f>
        <v>0</v>
      </c>
      <c r="F7" s="38">
        <f>F6/776</f>
        <v>0</v>
      </c>
      <c r="G7" s="39"/>
      <c r="H7" s="39"/>
      <c r="I7" s="40"/>
      <c r="J7" s="21">
        <f>SUM(B7:I7)</f>
        <v>1</v>
      </c>
    </row>
    <row r="8" spans="1:10">
      <c r="A8" s="20"/>
      <c r="B8" s="19"/>
      <c r="C8" s="18"/>
      <c r="D8" s="17"/>
      <c r="E8" s="17"/>
      <c r="F8" s="19"/>
      <c r="G8" s="18"/>
      <c r="H8" s="18"/>
      <c r="I8" s="18"/>
      <c r="J8" s="17"/>
    </row>
    <row r="9" spans="1:10">
      <c r="F9" s="1" t="s">
        <v>36</v>
      </c>
    </row>
    <row r="10" spans="1:10">
      <c r="A10" s="4" t="s">
        <v>45</v>
      </c>
    </row>
    <row r="11" spans="1:10">
      <c r="A11" s="12"/>
      <c r="B11" s="9" t="s">
        <v>35</v>
      </c>
      <c r="C11" s="25" t="s">
        <v>34</v>
      </c>
      <c r="D11" s="25" t="s">
        <v>33</v>
      </c>
      <c r="E11" s="25" t="s">
        <v>0</v>
      </c>
    </row>
    <row r="12" spans="1:10">
      <c r="A12" s="26" t="s">
        <v>3</v>
      </c>
      <c r="B12" s="15">
        <v>0</v>
      </c>
      <c r="C12" s="3">
        <v>0</v>
      </c>
      <c r="D12" s="3">
        <v>0</v>
      </c>
      <c r="E12" s="3">
        <f>SUM(B12:D12)</f>
        <v>0</v>
      </c>
    </row>
    <row r="13" spans="1:10">
      <c r="A13" s="26" t="s">
        <v>2</v>
      </c>
      <c r="B13" s="16">
        <v>0</v>
      </c>
      <c r="C13" s="16">
        <v>0</v>
      </c>
      <c r="D13" s="16">
        <v>0</v>
      </c>
      <c r="E13" s="2">
        <f>SUM(B13:D13)</f>
        <v>0</v>
      </c>
    </row>
    <row r="14" spans="1:10">
      <c r="A14" s="6"/>
      <c r="B14" s="5"/>
      <c r="C14" s="5"/>
      <c r="D14" s="5"/>
      <c r="E14" s="5"/>
      <c r="F14" s="5"/>
    </row>
    <row r="16" spans="1:10">
      <c r="A16" s="4" t="s">
        <v>46</v>
      </c>
    </row>
    <row r="17" spans="1:18">
      <c r="A17" s="26"/>
      <c r="B17" s="25" t="s">
        <v>32</v>
      </c>
      <c r="C17" s="25" t="s">
        <v>31</v>
      </c>
      <c r="D17" s="25" t="s">
        <v>30</v>
      </c>
      <c r="E17" s="25" t="s">
        <v>29</v>
      </c>
      <c r="F17" s="25" t="s">
        <v>28</v>
      </c>
      <c r="G17" s="25" t="s">
        <v>27</v>
      </c>
      <c r="H17" s="25" t="s">
        <v>1</v>
      </c>
      <c r="I17" s="25" t="s">
        <v>0</v>
      </c>
    </row>
    <row r="18" spans="1:18">
      <c r="A18" s="29" t="s">
        <v>26</v>
      </c>
      <c r="B18" s="15">
        <v>6</v>
      </c>
      <c r="C18" s="15">
        <v>1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f>SUM(B18:H18)</f>
        <v>7</v>
      </c>
    </row>
    <row r="19" spans="1:18">
      <c r="A19" s="30"/>
      <c r="B19" s="14">
        <f>B18/7</f>
        <v>0.8571428571428571</v>
      </c>
      <c r="C19" s="14">
        <f t="shared" ref="C19:H19" si="1">C18/7</f>
        <v>0.14285714285714285</v>
      </c>
      <c r="D19" s="14">
        <f t="shared" si="1"/>
        <v>0</v>
      </c>
      <c r="E19" s="14">
        <f t="shared" si="1"/>
        <v>0</v>
      </c>
      <c r="F19" s="14">
        <f t="shared" si="1"/>
        <v>0</v>
      </c>
      <c r="G19" s="14">
        <f t="shared" si="1"/>
        <v>0</v>
      </c>
      <c r="H19" s="14">
        <f t="shared" si="1"/>
        <v>0</v>
      </c>
      <c r="I19" s="14">
        <f>SUM(B19:H19)</f>
        <v>1</v>
      </c>
    </row>
    <row r="20" spans="1:18">
      <c r="A20" s="29" t="s">
        <v>25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f>SUM(B20:H20)</f>
        <v>0</v>
      </c>
    </row>
    <row r="21" spans="1:18">
      <c r="A21" s="30"/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f>SUM(B21:H21)</f>
        <v>0</v>
      </c>
    </row>
    <row r="22" spans="1:18">
      <c r="A22" s="29" t="s">
        <v>0</v>
      </c>
      <c r="B22" s="15">
        <f t="shared" ref="B22:I22" si="2">SUM(B18+B20)</f>
        <v>6</v>
      </c>
      <c r="C22" s="15">
        <f t="shared" si="2"/>
        <v>1</v>
      </c>
      <c r="D22" s="15">
        <f t="shared" si="2"/>
        <v>0</v>
      </c>
      <c r="E22" s="15">
        <f t="shared" si="2"/>
        <v>0</v>
      </c>
      <c r="F22" s="15">
        <f t="shared" si="2"/>
        <v>0</v>
      </c>
      <c r="G22" s="15">
        <f t="shared" si="2"/>
        <v>0</v>
      </c>
      <c r="H22" s="15">
        <f t="shared" si="2"/>
        <v>0</v>
      </c>
      <c r="I22" s="15">
        <f t="shared" si="2"/>
        <v>7</v>
      </c>
    </row>
    <row r="23" spans="1:18">
      <c r="A23" s="30"/>
      <c r="B23" s="14">
        <f>B22/7</f>
        <v>0.8571428571428571</v>
      </c>
      <c r="C23" s="14">
        <f t="shared" ref="C23:H23" si="3">C22/7</f>
        <v>0.14285714285714285</v>
      </c>
      <c r="D23" s="14">
        <f t="shared" si="3"/>
        <v>0</v>
      </c>
      <c r="E23" s="14">
        <f t="shared" si="3"/>
        <v>0</v>
      </c>
      <c r="F23" s="14">
        <f t="shared" si="3"/>
        <v>0</v>
      </c>
      <c r="G23" s="14">
        <f t="shared" si="3"/>
        <v>0</v>
      </c>
      <c r="H23" s="14">
        <f t="shared" si="3"/>
        <v>0</v>
      </c>
      <c r="I23" s="14">
        <f>SUM(B23:H23)</f>
        <v>1</v>
      </c>
    </row>
    <row r="24" spans="1:18">
      <c r="A24" s="6"/>
      <c r="B24" s="13"/>
      <c r="C24" s="13"/>
      <c r="D24" s="13"/>
      <c r="E24" s="13"/>
      <c r="F24" s="13"/>
      <c r="G24" s="13"/>
      <c r="H24" s="13"/>
      <c r="I24" s="13"/>
    </row>
    <row r="26" spans="1:18">
      <c r="A26" s="4" t="s">
        <v>47</v>
      </c>
    </row>
    <row r="27" spans="1:18" ht="55.2">
      <c r="A27" s="3"/>
      <c r="B27" s="11" t="s">
        <v>24</v>
      </c>
      <c r="C27" s="11" t="s">
        <v>23</v>
      </c>
      <c r="D27" s="11" t="s">
        <v>22</v>
      </c>
      <c r="E27" s="11" t="s">
        <v>21</v>
      </c>
      <c r="F27" s="11" t="s">
        <v>20</v>
      </c>
      <c r="G27" s="11" t="s">
        <v>19</v>
      </c>
      <c r="H27" s="11" t="s">
        <v>18</v>
      </c>
      <c r="I27" s="11" t="s">
        <v>17</v>
      </c>
      <c r="J27" s="11" t="s">
        <v>16</v>
      </c>
      <c r="K27" s="11" t="s">
        <v>15</v>
      </c>
      <c r="L27" s="11" t="s">
        <v>14</v>
      </c>
      <c r="M27" s="11" t="s">
        <v>13</v>
      </c>
      <c r="N27" s="11" t="s">
        <v>12</v>
      </c>
      <c r="O27" s="11" t="s">
        <v>11</v>
      </c>
      <c r="P27" s="11" t="s">
        <v>10</v>
      </c>
      <c r="Q27" s="11" t="s">
        <v>9</v>
      </c>
      <c r="R27" s="11" t="s">
        <v>0</v>
      </c>
    </row>
    <row r="28" spans="1:18">
      <c r="A28" s="26" t="s">
        <v>3</v>
      </c>
      <c r="B28" s="3">
        <v>0</v>
      </c>
      <c r="C28" s="3">
        <v>1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6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f>SUM(B28:Q28)</f>
        <v>7</v>
      </c>
    </row>
    <row r="29" spans="1:18">
      <c r="A29" s="26" t="s">
        <v>2</v>
      </c>
      <c r="B29" s="2">
        <f>B28/7</f>
        <v>0</v>
      </c>
      <c r="C29" s="2">
        <f t="shared" ref="C29:Q29" si="4">C28/7</f>
        <v>0.14285714285714285</v>
      </c>
      <c r="D29" s="2">
        <f t="shared" si="4"/>
        <v>0</v>
      </c>
      <c r="E29" s="2">
        <f t="shared" si="4"/>
        <v>0</v>
      </c>
      <c r="F29" s="2">
        <f t="shared" si="4"/>
        <v>0</v>
      </c>
      <c r="G29" s="2">
        <f t="shared" si="4"/>
        <v>0</v>
      </c>
      <c r="H29" s="2">
        <f t="shared" si="4"/>
        <v>0</v>
      </c>
      <c r="I29" s="2">
        <f t="shared" si="4"/>
        <v>0.8571428571428571</v>
      </c>
      <c r="J29" s="2">
        <f t="shared" si="4"/>
        <v>0</v>
      </c>
      <c r="K29" s="2">
        <f t="shared" si="4"/>
        <v>0</v>
      </c>
      <c r="L29" s="2">
        <f t="shared" si="4"/>
        <v>0</v>
      </c>
      <c r="M29" s="2">
        <f t="shared" si="4"/>
        <v>0</v>
      </c>
      <c r="N29" s="2">
        <f t="shared" si="4"/>
        <v>0</v>
      </c>
      <c r="O29" s="2">
        <f t="shared" si="4"/>
        <v>0</v>
      </c>
      <c r="P29" s="2">
        <f t="shared" si="4"/>
        <v>0</v>
      </c>
      <c r="Q29" s="2">
        <f t="shared" si="4"/>
        <v>0</v>
      </c>
      <c r="R29" s="2">
        <f>SUM(B29:Q29)</f>
        <v>1</v>
      </c>
    </row>
    <row r="30" spans="1:18">
      <c r="A30" s="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2" spans="1:18">
      <c r="A32" s="4" t="s">
        <v>48</v>
      </c>
    </row>
    <row r="33" spans="1:7">
      <c r="A33" s="3"/>
      <c r="B33" s="25" t="s">
        <v>8</v>
      </c>
      <c r="C33" s="25" t="s">
        <v>7</v>
      </c>
      <c r="D33" s="25" t="s">
        <v>4</v>
      </c>
      <c r="E33" s="25" t="s">
        <v>6</v>
      </c>
      <c r="F33" s="25" t="s">
        <v>5</v>
      </c>
      <c r="G33" s="25" t="s">
        <v>0</v>
      </c>
    </row>
    <row r="34" spans="1:7">
      <c r="A34" s="26" t="s">
        <v>3</v>
      </c>
      <c r="B34" s="3">
        <v>2</v>
      </c>
      <c r="C34" s="3">
        <v>4</v>
      </c>
      <c r="D34" s="3">
        <v>1</v>
      </c>
      <c r="E34" s="3">
        <v>0</v>
      </c>
      <c r="F34" s="3">
        <v>0</v>
      </c>
      <c r="G34" s="3">
        <f>SUM(B34:F34)</f>
        <v>7</v>
      </c>
    </row>
    <row r="35" spans="1:7">
      <c r="A35" s="26" t="s">
        <v>2</v>
      </c>
      <c r="B35" s="2">
        <f>B34/7</f>
        <v>0.2857142857142857</v>
      </c>
      <c r="C35" s="2">
        <f t="shared" ref="C35:F35" si="5">C34/7</f>
        <v>0.5714285714285714</v>
      </c>
      <c r="D35" s="2">
        <f t="shared" si="5"/>
        <v>0.14285714285714285</v>
      </c>
      <c r="E35" s="2">
        <f t="shared" si="5"/>
        <v>0</v>
      </c>
      <c r="F35" s="2">
        <f t="shared" si="5"/>
        <v>0</v>
      </c>
      <c r="G35" s="2">
        <f>SUM(B35:F35)</f>
        <v>1</v>
      </c>
    </row>
    <row r="36" spans="1:7">
      <c r="A36" s="6"/>
      <c r="B36" s="5"/>
      <c r="C36" s="5"/>
      <c r="D36" s="5"/>
      <c r="E36" s="5"/>
      <c r="F36" s="5"/>
      <c r="G36" s="5"/>
    </row>
  </sheetData>
  <mergeCells count="13">
    <mergeCell ref="A22:A23"/>
    <mergeCell ref="F2:I2"/>
    <mergeCell ref="J2:J3"/>
    <mergeCell ref="A20:A21"/>
    <mergeCell ref="A2:A3"/>
    <mergeCell ref="B2:C2"/>
    <mergeCell ref="D2:D3"/>
    <mergeCell ref="E2:E3"/>
    <mergeCell ref="B6:C6"/>
    <mergeCell ref="F6:I6"/>
    <mergeCell ref="B7:C7"/>
    <mergeCell ref="F7:I7"/>
    <mergeCell ref="A18:A19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77734375" style="1" customWidth="1"/>
    <col min="2" max="2" width="9.6640625" style="1" bestFit="1" customWidth="1"/>
    <col min="3" max="5" width="9" style="1"/>
    <col min="6" max="6" width="9.33203125" style="1" bestFit="1" customWidth="1"/>
    <col min="7" max="16384" width="9" style="1"/>
  </cols>
  <sheetData>
    <row r="1" spans="1:10">
      <c r="A1" s="4" t="s">
        <v>44</v>
      </c>
      <c r="B1" s="24"/>
      <c r="C1" s="24"/>
    </row>
    <row r="2" spans="1:10">
      <c r="A2" s="36"/>
      <c r="B2" s="41" t="s">
        <v>43</v>
      </c>
      <c r="C2" s="41"/>
      <c r="D2" s="42" t="s">
        <v>42</v>
      </c>
      <c r="E2" s="31" t="s">
        <v>41</v>
      </c>
      <c r="F2" s="33" t="s">
        <v>1</v>
      </c>
      <c r="G2" s="34"/>
      <c r="H2" s="34"/>
      <c r="I2" s="35"/>
      <c r="J2" s="36" t="s">
        <v>0</v>
      </c>
    </row>
    <row r="3" spans="1:10">
      <c r="A3" s="37"/>
      <c r="B3" s="25" t="s">
        <v>40</v>
      </c>
      <c r="C3" s="25" t="s">
        <v>25</v>
      </c>
      <c r="D3" s="43"/>
      <c r="E3" s="32"/>
      <c r="F3" s="25" t="s">
        <v>39</v>
      </c>
      <c r="G3" s="25" t="s">
        <v>38</v>
      </c>
      <c r="H3" s="25" t="s">
        <v>37</v>
      </c>
      <c r="I3" s="25" t="s">
        <v>1</v>
      </c>
      <c r="J3" s="37"/>
    </row>
    <row r="4" spans="1:10">
      <c r="A4" s="25" t="s">
        <v>3</v>
      </c>
      <c r="B4" s="22">
        <v>6</v>
      </c>
      <c r="C4" s="22">
        <v>0</v>
      </c>
      <c r="D4" s="22">
        <v>0</v>
      </c>
      <c r="E4" s="22">
        <v>0</v>
      </c>
      <c r="F4" s="22">
        <v>0</v>
      </c>
      <c r="G4" s="22">
        <v>0</v>
      </c>
      <c r="H4" s="22">
        <v>0</v>
      </c>
      <c r="I4" s="22">
        <v>0</v>
      </c>
      <c r="J4" s="22">
        <f>SUM(B4:I4)</f>
        <v>6</v>
      </c>
    </row>
    <row r="5" spans="1:10">
      <c r="A5" s="25" t="s">
        <v>2</v>
      </c>
      <c r="B5" s="21">
        <f>B4/6</f>
        <v>1</v>
      </c>
      <c r="C5" s="21">
        <f t="shared" ref="C5:I5" si="0">C4/6</f>
        <v>0</v>
      </c>
      <c r="D5" s="21">
        <f t="shared" si="0"/>
        <v>0</v>
      </c>
      <c r="E5" s="21">
        <f t="shared" si="0"/>
        <v>0</v>
      </c>
      <c r="F5" s="21">
        <f t="shared" si="0"/>
        <v>0</v>
      </c>
      <c r="G5" s="21">
        <f t="shared" si="0"/>
        <v>0</v>
      </c>
      <c r="H5" s="21">
        <f t="shared" si="0"/>
        <v>0</v>
      </c>
      <c r="I5" s="21">
        <f t="shared" si="0"/>
        <v>0</v>
      </c>
      <c r="J5" s="21">
        <f>SUM(B5:I5)</f>
        <v>1</v>
      </c>
    </row>
    <row r="6" spans="1:10">
      <c r="A6" s="25" t="s">
        <v>3</v>
      </c>
      <c r="B6" s="33">
        <f>SUM(B4:C4)</f>
        <v>6</v>
      </c>
      <c r="C6" s="35"/>
      <c r="D6" s="22">
        <f>D4</f>
        <v>0</v>
      </c>
      <c r="E6" s="22">
        <f>E4</f>
        <v>0</v>
      </c>
      <c r="F6" s="33">
        <f>SUM(F4:I4)</f>
        <v>0</v>
      </c>
      <c r="G6" s="34"/>
      <c r="H6" s="34"/>
      <c r="I6" s="35"/>
      <c r="J6" s="22">
        <f>SUM(B6:I6)</f>
        <v>6</v>
      </c>
    </row>
    <row r="7" spans="1:10">
      <c r="A7" s="25" t="s">
        <v>2</v>
      </c>
      <c r="B7" s="38">
        <f>B6/6</f>
        <v>1</v>
      </c>
      <c r="C7" s="40"/>
      <c r="D7" s="21">
        <f>D5</f>
        <v>0</v>
      </c>
      <c r="E7" s="21">
        <f>E5</f>
        <v>0</v>
      </c>
      <c r="F7" s="38">
        <f>F6/6</f>
        <v>0</v>
      </c>
      <c r="G7" s="39"/>
      <c r="H7" s="39"/>
      <c r="I7" s="40"/>
      <c r="J7" s="21">
        <f>SUM(B7:I7)</f>
        <v>1</v>
      </c>
    </row>
    <row r="8" spans="1:10">
      <c r="A8" s="20"/>
      <c r="B8" s="19"/>
      <c r="C8" s="18"/>
      <c r="D8" s="17"/>
      <c r="E8" s="17"/>
      <c r="F8" s="19"/>
      <c r="G8" s="18"/>
      <c r="H8" s="18"/>
      <c r="I8" s="18"/>
      <c r="J8" s="17"/>
    </row>
    <row r="9" spans="1:10">
      <c r="F9" s="1" t="s">
        <v>36</v>
      </c>
    </row>
    <row r="10" spans="1:10">
      <c r="A10" s="4" t="s">
        <v>45</v>
      </c>
    </row>
    <row r="11" spans="1:10">
      <c r="A11" s="12"/>
      <c r="B11" s="9" t="s">
        <v>35</v>
      </c>
      <c r="C11" s="25" t="s">
        <v>34</v>
      </c>
      <c r="D11" s="25" t="s">
        <v>33</v>
      </c>
      <c r="E11" s="25" t="s">
        <v>0</v>
      </c>
    </row>
    <row r="12" spans="1:10">
      <c r="A12" s="26" t="s">
        <v>3</v>
      </c>
      <c r="B12" s="15">
        <v>0</v>
      </c>
      <c r="C12" s="15">
        <v>0</v>
      </c>
      <c r="D12" s="15">
        <v>0</v>
      </c>
      <c r="E12" s="3">
        <f>SUM(B12:D12)</f>
        <v>0</v>
      </c>
    </row>
    <row r="13" spans="1:10">
      <c r="A13" s="26" t="s">
        <v>2</v>
      </c>
      <c r="B13" s="16">
        <v>0</v>
      </c>
      <c r="C13" s="16">
        <v>0</v>
      </c>
      <c r="D13" s="16">
        <v>0</v>
      </c>
      <c r="E13" s="2">
        <f>SUM(B13:D13)</f>
        <v>0</v>
      </c>
    </row>
    <row r="14" spans="1:10">
      <c r="A14" s="6"/>
      <c r="B14" s="5"/>
      <c r="C14" s="5"/>
      <c r="D14" s="5"/>
      <c r="E14" s="5"/>
      <c r="F14" s="5"/>
    </row>
    <row r="16" spans="1:10">
      <c r="A16" s="4" t="s">
        <v>46</v>
      </c>
    </row>
    <row r="17" spans="1:18">
      <c r="A17" s="26"/>
      <c r="B17" s="25" t="s">
        <v>32</v>
      </c>
      <c r="C17" s="25" t="s">
        <v>31</v>
      </c>
      <c r="D17" s="25" t="s">
        <v>30</v>
      </c>
      <c r="E17" s="25" t="s">
        <v>29</v>
      </c>
      <c r="F17" s="25" t="s">
        <v>28</v>
      </c>
      <c r="G17" s="25" t="s">
        <v>27</v>
      </c>
      <c r="H17" s="25" t="s">
        <v>1</v>
      </c>
      <c r="I17" s="25" t="s">
        <v>0</v>
      </c>
    </row>
    <row r="18" spans="1:18">
      <c r="A18" s="29" t="s">
        <v>26</v>
      </c>
      <c r="B18" s="15">
        <v>5</v>
      </c>
      <c r="C18" s="15">
        <v>1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f>SUM(B18:H18)</f>
        <v>6</v>
      </c>
    </row>
    <row r="19" spans="1:18">
      <c r="A19" s="30"/>
      <c r="B19" s="14">
        <f>B18/6</f>
        <v>0.83333333333333337</v>
      </c>
      <c r="C19" s="14">
        <f t="shared" ref="C19:H19" si="1">C18/6</f>
        <v>0.16666666666666666</v>
      </c>
      <c r="D19" s="14">
        <f t="shared" si="1"/>
        <v>0</v>
      </c>
      <c r="E19" s="14">
        <f t="shared" si="1"/>
        <v>0</v>
      </c>
      <c r="F19" s="14">
        <f t="shared" si="1"/>
        <v>0</v>
      </c>
      <c r="G19" s="14">
        <f t="shared" si="1"/>
        <v>0</v>
      </c>
      <c r="H19" s="14">
        <f t="shared" si="1"/>
        <v>0</v>
      </c>
      <c r="I19" s="14">
        <f>SUM(B19:H19)</f>
        <v>1</v>
      </c>
    </row>
    <row r="20" spans="1:18">
      <c r="A20" s="29" t="s">
        <v>25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f>SUM(B20:H20)</f>
        <v>0</v>
      </c>
    </row>
    <row r="21" spans="1:18">
      <c r="A21" s="30"/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f>SUM(B21:H21)</f>
        <v>0</v>
      </c>
    </row>
    <row r="22" spans="1:18">
      <c r="A22" s="29" t="s">
        <v>0</v>
      </c>
      <c r="B22" s="15">
        <f t="shared" ref="B22:I22" si="2">SUM(B18+B20)</f>
        <v>5</v>
      </c>
      <c r="C22" s="15">
        <f t="shared" si="2"/>
        <v>1</v>
      </c>
      <c r="D22" s="15">
        <f t="shared" si="2"/>
        <v>0</v>
      </c>
      <c r="E22" s="15">
        <f t="shared" si="2"/>
        <v>0</v>
      </c>
      <c r="F22" s="15">
        <f t="shared" si="2"/>
        <v>0</v>
      </c>
      <c r="G22" s="15">
        <f t="shared" si="2"/>
        <v>0</v>
      </c>
      <c r="H22" s="15">
        <f t="shared" si="2"/>
        <v>0</v>
      </c>
      <c r="I22" s="15">
        <f t="shared" si="2"/>
        <v>6</v>
      </c>
    </row>
    <row r="23" spans="1:18">
      <c r="A23" s="30"/>
      <c r="B23" s="14">
        <f>B22/6</f>
        <v>0.83333333333333337</v>
      </c>
      <c r="C23" s="14">
        <f t="shared" ref="C23:H23" si="3">C22/6</f>
        <v>0.16666666666666666</v>
      </c>
      <c r="D23" s="14">
        <f t="shared" si="3"/>
        <v>0</v>
      </c>
      <c r="E23" s="14">
        <f t="shared" si="3"/>
        <v>0</v>
      </c>
      <c r="F23" s="14">
        <f t="shared" si="3"/>
        <v>0</v>
      </c>
      <c r="G23" s="14">
        <f t="shared" si="3"/>
        <v>0</v>
      </c>
      <c r="H23" s="14">
        <f t="shared" si="3"/>
        <v>0</v>
      </c>
      <c r="I23" s="14">
        <f>SUM(B23:H23)</f>
        <v>1</v>
      </c>
    </row>
    <row r="24" spans="1:18">
      <c r="A24" s="6"/>
      <c r="B24" s="13"/>
      <c r="C24" s="13"/>
      <c r="D24" s="13"/>
      <c r="E24" s="13"/>
      <c r="F24" s="13"/>
      <c r="G24" s="13"/>
      <c r="H24" s="13"/>
      <c r="I24" s="13"/>
    </row>
    <row r="26" spans="1:18">
      <c r="A26" s="4" t="s">
        <v>47</v>
      </c>
    </row>
    <row r="27" spans="1:18" ht="55.2">
      <c r="A27" s="3"/>
      <c r="B27" s="11" t="s">
        <v>24</v>
      </c>
      <c r="C27" s="11" t="s">
        <v>23</v>
      </c>
      <c r="D27" s="11" t="s">
        <v>22</v>
      </c>
      <c r="E27" s="11" t="s">
        <v>21</v>
      </c>
      <c r="F27" s="11" t="s">
        <v>20</v>
      </c>
      <c r="G27" s="11" t="s">
        <v>19</v>
      </c>
      <c r="H27" s="11" t="s">
        <v>18</v>
      </c>
      <c r="I27" s="11" t="s">
        <v>17</v>
      </c>
      <c r="J27" s="11" t="s">
        <v>16</v>
      </c>
      <c r="K27" s="11" t="s">
        <v>15</v>
      </c>
      <c r="L27" s="11" t="s">
        <v>14</v>
      </c>
      <c r="M27" s="11" t="s">
        <v>13</v>
      </c>
      <c r="N27" s="11" t="s">
        <v>12</v>
      </c>
      <c r="O27" s="11" t="s">
        <v>11</v>
      </c>
      <c r="P27" s="11" t="s">
        <v>10</v>
      </c>
      <c r="Q27" s="11" t="s">
        <v>9</v>
      </c>
      <c r="R27" s="11" t="s">
        <v>0</v>
      </c>
    </row>
    <row r="28" spans="1:18">
      <c r="A28" s="26" t="s">
        <v>3</v>
      </c>
      <c r="B28" s="3">
        <v>1</v>
      </c>
      <c r="C28" s="3">
        <v>2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1</v>
      </c>
      <c r="J28" s="3">
        <v>0</v>
      </c>
      <c r="K28" s="3">
        <v>0</v>
      </c>
      <c r="L28" s="3">
        <v>1</v>
      </c>
      <c r="M28" s="3">
        <v>1</v>
      </c>
      <c r="N28" s="3">
        <v>0</v>
      </c>
      <c r="O28" s="3">
        <v>0</v>
      </c>
      <c r="P28" s="3">
        <v>0</v>
      </c>
      <c r="Q28" s="3">
        <v>0</v>
      </c>
      <c r="R28" s="3">
        <f>SUM(B28:Q28)</f>
        <v>6</v>
      </c>
    </row>
    <row r="29" spans="1:18">
      <c r="A29" s="26" t="s">
        <v>2</v>
      </c>
      <c r="B29" s="2">
        <f>B28/6</f>
        <v>0.16666666666666666</v>
      </c>
      <c r="C29" s="2">
        <f t="shared" ref="C29:Q29" si="4">C28/6</f>
        <v>0.33333333333333331</v>
      </c>
      <c r="D29" s="2">
        <f t="shared" si="4"/>
        <v>0</v>
      </c>
      <c r="E29" s="2">
        <f t="shared" si="4"/>
        <v>0</v>
      </c>
      <c r="F29" s="2">
        <f t="shared" si="4"/>
        <v>0</v>
      </c>
      <c r="G29" s="2">
        <f t="shared" si="4"/>
        <v>0</v>
      </c>
      <c r="H29" s="2">
        <f t="shared" si="4"/>
        <v>0</v>
      </c>
      <c r="I29" s="2">
        <f t="shared" si="4"/>
        <v>0.16666666666666666</v>
      </c>
      <c r="J29" s="2">
        <f t="shared" si="4"/>
        <v>0</v>
      </c>
      <c r="K29" s="2">
        <f t="shared" si="4"/>
        <v>0</v>
      </c>
      <c r="L29" s="2">
        <f t="shared" si="4"/>
        <v>0.16666666666666666</v>
      </c>
      <c r="M29" s="2">
        <f t="shared" si="4"/>
        <v>0.16666666666666666</v>
      </c>
      <c r="N29" s="2">
        <f t="shared" si="4"/>
        <v>0</v>
      </c>
      <c r="O29" s="2">
        <f t="shared" si="4"/>
        <v>0</v>
      </c>
      <c r="P29" s="2">
        <f t="shared" si="4"/>
        <v>0</v>
      </c>
      <c r="Q29" s="2">
        <f t="shared" si="4"/>
        <v>0</v>
      </c>
      <c r="R29" s="2">
        <f>SUM(B29:Q29)</f>
        <v>0.99999999999999989</v>
      </c>
    </row>
    <row r="30" spans="1:18">
      <c r="A30" s="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2" spans="1:18">
      <c r="A32" s="4" t="s">
        <v>48</v>
      </c>
    </row>
    <row r="33" spans="1:7">
      <c r="A33" s="3"/>
      <c r="B33" s="25" t="s">
        <v>8</v>
      </c>
      <c r="C33" s="25" t="s">
        <v>7</v>
      </c>
      <c r="D33" s="25" t="s">
        <v>4</v>
      </c>
      <c r="E33" s="25" t="s">
        <v>6</v>
      </c>
      <c r="F33" s="25" t="s">
        <v>5</v>
      </c>
      <c r="G33" s="25" t="s">
        <v>0</v>
      </c>
    </row>
    <row r="34" spans="1:7">
      <c r="A34" s="26" t="s">
        <v>3</v>
      </c>
      <c r="B34" s="3">
        <v>2</v>
      </c>
      <c r="C34" s="3">
        <v>2</v>
      </c>
      <c r="D34" s="3">
        <v>2</v>
      </c>
      <c r="E34" s="3">
        <v>0</v>
      </c>
      <c r="F34" s="3">
        <v>0</v>
      </c>
      <c r="G34" s="3">
        <f>SUM(B34:F34)</f>
        <v>6</v>
      </c>
    </row>
    <row r="35" spans="1:7">
      <c r="A35" s="26" t="s">
        <v>2</v>
      </c>
      <c r="B35" s="2">
        <f>B34/6</f>
        <v>0.33333333333333331</v>
      </c>
      <c r="C35" s="2">
        <f t="shared" ref="C35:F35" si="5">C34/6</f>
        <v>0.33333333333333331</v>
      </c>
      <c r="D35" s="2">
        <f t="shared" si="5"/>
        <v>0.33333333333333331</v>
      </c>
      <c r="E35" s="2">
        <f t="shared" si="5"/>
        <v>0</v>
      </c>
      <c r="F35" s="2">
        <f t="shared" si="5"/>
        <v>0</v>
      </c>
      <c r="G35" s="2">
        <f>SUM(B35:F35)</f>
        <v>1</v>
      </c>
    </row>
    <row r="36" spans="1:7">
      <c r="A36" s="6"/>
      <c r="B36" s="5"/>
      <c r="C36" s="5"/>
      <c r="D36" s="5"/>
      <c r="E36" s="5"/>
      <c r="F36" s="5"/>
      <c r="G36" s="5"/>
    </row>
  </sheetData>
  <mergeCells count="13">
    <mergeCell ref="A22:A23"/>
    <mergeCell ref="F2:I2"/>
    <mergeCell ref="J2:J3"/>
    <mergeCell ref="A20:A21"/>
    <mergeCell ref="A2:A3"/>
    <mergeCell ref="B2:C2"/>
    <mergeCell ref="D2:D3"/>
    <mergeCell ref="E2:E3"/>
    <mergeCell ref="B6:C6"/>
    <mergeCell ref="F6:I6"/>
    <mergeCell ref="B7:C7"/>
    <mergeCell ref="F7:I7"/>
    <mergeCell ref="A18:A19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77734375" style="1" customWidth="1"/>
    <col min="2" max="2" width="9.6640625" style="1" bestFit="1" customWidth="1"/>
    <col min="3" max="5" width="9" style="1"/>
    <col min="6" max="6" width="9.33203125" style="1" bestFit="1" customWidth="1"/>
    <col min="7" max="16384" width="9" style="1"/>
  </cols>
  <sheetData>
    <row r="1" spans="1:10">
      <c r="A1" s="4" t="s">
        <v>44</v>
      </c>
      <c r="B1" s="24"/>
      <c r="C1" s="24"/>
    </row>
    <row r="2" spans="1:10">
      <c r="A2" s="36"/>
      <c r="B2" s="41" t="s">
        <v>43</v>
      </c>
      <c r="C2" s="41"/>
      <c r="D2" s="42" t="s">
        <v>42</v>
      </c>
      <c r="E2" s="31" t="s">
        <v>41</v>
      </c>
      <c r="F2" s="33" t="s">
        <v>1</v>
      </c>
      <c r="G2" s="34"/>
      <c r="H2" s="34"/>
      <c r="I2" s="35"/>
      <c r="J2" s="36" t="s">
        <v>0</v>
      </c>
    </row>
    <row r="3" spans="1:10">
      <c r="A3" s="37"/>
      <c r="B3" s="25" t="s">
        <v>40</v>
      </c>
      <c r="C3" s="25" t="s">
        <v>25</v>
      </c>
      <c r="D3" s="43"/>
      <c r="E3" s="32"/>
      <c r="F3" s="25" t="s">
        <v>39</v>
      </c>
      <c r="G3" s="25" t="s">
        <v>38</v>
      </c>
      <c r="H3" s="25" t="s">
        <v>37</v>
      </c>
      <c r="I3" s="25" t="s">
        <v>1</v>
      </c>
      <c r="J3" s="37"/>
    </row>
    <row r="4" spans="1:10">
      <c r="A4" s="25" t="s">
        <v>3</v>
      </c>
      <c r="B4" s="22">
        <v>15</v>
      </c>
      <c r="C4" s="22">
        <v>0</v>
      </c>
      <c r="D4" s="22">
        <v>0</v>
      </c>
      <c r="E4" s="22">
        <v>0</v>
      </c>
      <c r="F4" s="22">
        <v>0</v>
      </c>
      <c r="G4" s="22">
        <v>1</v>
      </c>
      <c r="H4" s="22">
        <v>0</v>
      </c>
      <c r="I4" s="22">
        <v>0</v>
      </c>
      <c r="J4" s="22">
        <f>SUM(B4:I4)</f>
        <v>16</v>
      </c>
    </row>
    <row r="5" spans="1:10">
      <c r="A5" s="25" t="s">
        <v>2</v>
      </c>
      <c r="B5" s="21">
        <f>B4/16</f>
        <v>0.9375</v>
      </c>
      <c r="C5" s="21">
        <f t="shared" ref="C5:I5" si="0">C4/16</f>
        <v>0</v>
      </c>
      <c r="D5" s="21">
        <f t="shared" si="0"/>
        <v>0</v>
      </c>
      <c r="E5" s="21">
        <f t="shared" si="0"/>
        <v>0</v>
      </c>
      <c r="F5" s="21">
        <f t="shared" si="0"/>
        <v>0</v>
      </c>
      <c r="G5" s="21">
        <f t="shared" si="0"/>
        <v>6.25E-2</v>
      </c>
      <c r="H5" s="21">
        <f t="shared" si="0"/>
        <v>0</v>
      </c>
      <c r="I5" s="21">
        <f t="shared" si="0"/>
        <v>0</v>
      </c>
      <c r="J5" s="21">
        <f>SUM(B5:I5)</f>
        <v>1</v>
      </c>
    </row>
    <row r="6" spans="1:10">
      <c r="A6" s="25" t="s">
        <v>3</v>
      </c>
      <c r="B6" s="33">
        <f>SUM(B4:C4)</f>
        <v>15</v>
      </c>
      <c r="C6" s="35"/>
      <c r="D6" s="22">
        <f>D4</f>
        <v>0</v>
      </c>
      <c r="E6" s="22">
        <f>E4</f>
        <v>0</v>
      </c>
      <c r="F6" s="33">
        <f>SUM(F4:I4)</f>
        <v>1</v>
      </c>
      <c r="G6" s="34"/>
      <c r="H6" s="34"/>
      <c r="I6" s="35"/>
      <c r="J6" s="22">
        <f>SUM(B6:I6)</f>
        <v>16</v>
      </c>
    </row>
    <row r="7" spans="1:10">
      <c r="A7" s="25" t="s">
        <v>2</v>
      </c>
      <c r="B7" s="38">
        <f>B6/16</f>
        <v>0.9375</v>
      </c>
      <c r="C7" s="40"/>
      <c r="D7" s="21">
        <f>D5</f>
        <v>0</v>
      </c>
      <c r="E7" s="21">
        <f>E5</f>
        <v>0</v>
      </c>
      <c r="F7" s="38">
        <f>F6/16</f>
        <v>6.25E-2</v>
      </c>
      <c r="G7" s="39"/>
      <c r="H7" s="39"/>
      <c r="I7" s="40"/>
      <c r="J7" s="21">
        <f>SUM(B7:I7)</f>
        <v>1</v>
      </c>
    </row>
    <row r="8" spans="1:10">
      <c r="A8" s="20"/>
      <c r="B8" s="19"/>
      <c r="C8" s="18"/>
      <c r="D8" s="17"/>
      <c r="E8" s="17"/>
      <c r="F8" s="19"/>
      <c r="G8" s="18"/>
      <c r="H8" s="18"/>
      <c r="I8" s="18"/>
      <c r="J8" s="17"/>
    </row>
    <row r="9" spans="1:10">
      <c r="F9" s="1" t="s">
        <v>36</v>
      </c>
    </row>
    <row r="10" spans="1:10">
      <c r="A10" s="4" t="s">
        <v>45</v>
      </c>
    </row>
    <row r="11" spans="1:10">
      <c r="A11" s="12"/>
      <c r="B11" s="9" t="s">
        <v>35</v>
      </c>
      <c r="C11" s="25" t="s">
        <v>34</v>
      </c>
      <c r="D11" s="25" t="s">
        <v>33</v>
      </c>
      <c r="E11" s="25" t="s">
        <v>0</v>
      </c>
    </row>
    <row r="12" spans="1:10">
      <c r="A12" s="26" t="s">
        <v>3</v>
      </c>
      <c r="B12" s="15">
        <v>0</v>
      </c>
      <c r="C12" s="15">
        <v>0</v>
      </c>
      <c r="D12" s="15">
        <v>0</v>
      </c>
      <c r="E12" s="3">
        <f>SUM(B12:D12)</f>
        <v>0</v>
      </c>
    </row>
    <row r="13" spans="1:10">
      <c r="A13" s="26" t="s">
        <v>2</v>
      </c>
      <c r="B13" s="16">
        <v>0</v>
      </c>
      <c r="C13" s="16">
        <v>0</v>
      </c>
      <c r="D13" s="16">
        <v>0</v>
      </c>
      <c r="E13" s="2">
        <f>SUM(B13:D13)</f>
        <v>0</v>
      </c>
    </row>
    <row r="14" spans="1:10">
      <c r="A14" s="6"/>
      <c r="B14" s="5"/>
      <c r="C14" s="5"/>
      <c r="D14" s="5"/>
      <c r="E14" s="5"/>
      <c r="F14" s="5"/>
    </row>
    <row r="16" spans="1:10">
      <c r="A16" s="4" t="s">
        <v>46</v>
      </c>
    </row>
    <row r="17" spans="1:18">
      <c r="A17" s="26"/>
      <c r="B17" s="25" t="s">
        <v>32</v>
      </c>
      <c r="C17" s="25" t="s">
        <v>31</v>
      </c>
      <c r="D17" s="25" t="s">
        <v>30</v>
      </c>
      <c r="E17" s="25" t="s">
        <v>29</v>
      </c>
      <c r="F17" s="25" t="s">
        <v>28</v>
      </c>
      <c r="G17" s="25" t="s">
        <v>27</v>
      </c>
      <c r="H17" s="25" t="s">
        <v>1</v>
      </c>
      <c r="I17" s="25" t="s">
        <v>0</v>
      </c>
    </row>
    <row r="18" spans="1:18">
      <c r="A18" s="29" t="s">
        <v>26</v>
      </c>
      <c r="B18" s="15">
        <v>14</v>
      </c>
      <c r="C18" s="15">
        <v>1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f>SUM(B18:H18)</f>
        <v>15</v>
      </c>
    </row>
    <row r="19" spans="1:18">
      <c r="A19" s="30"/>
      <c r="B19" s="14">
        <f>B18/15</f>
        <v>0.93333333333333335</v>
      </c>
      <c r="C19" s="14">
        <f t="shared" ref="C19:H19" si="1">C18/15</f>
        <v>6.6666666666666666E-2</v>
      </c>
      <c r="D19" s="14">
        <f t="shared" si="1"/>
        <v>0</v>
      </c>
      <c r="E19" s="14">
        <f t="shared" si="1"/>
        <v>0</v>
      </c>
      <c r="F19" s="14">
        <f t="shared" si="1"/>
        <v>0</v>
      </c>
      <c r="G19" s="14">
        <f t="shared" si="1"/>
        <v>0</v>
      </c>
      <c r="H19" s="14">
        <f t="shared" si="1"/>
        <v>0</v>
      </c>
      <c r="I19" s="14">
        <f>SUM(B19:H19)</f>
        <v>1</v>
      </c>
    </row>
    <row r="20" spans="1:18">
      <c r="A20" s="29" t="s">
        <v>25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f>SUM(B20:H20)</f>
        <v>0</v>
      </c>
    </row>
    <row r="21" spans="1:18">
      <c r="A21" s="30"/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f>SUM(B21:H21)</f>
        <v>0</v>
      </c>
    </row>
    <row r="22" spans="1:18">
      <c r="A22" s="29" t="s">
        <v>0</v>
      </c>
      <c r="B22" s="15">
        <f t="shared" ref="B22:I22" si="2">SUM(B18+B20)</f>
        <v>14</v>
      </c>
      <c r="C22" s="15">
        <f t="shared" si="2"/>
        <v>1</v>
      </c>
      <c r="D22" s="15">
        <f t="shared" si="2"/>
        <v>0</v>
      </c>
      <c r="E22" s="15">
        <f t="shared" si="2"/>
        <v>0</v>
      </c>
      <c r="F22" s="15">
        <f t="shared" si="2"/>
        <v>0</v>
      </c>
      <c r="G22" s="15">
        <f t="shared" si="2"/>
        <v>0</v>
      </c>
      <c r="H22" s="15">
        <f t="shared" si="2"/>
        <v>0</v>
      </c>
      <c r="I22" s="15">
        <f t="shared" si="2"/>
        <v>15</v>
      </c>
    </row>
    <row r="23" spans="1:18">
      <c r="A23" s="30"/>
      <c r="B23" s="14">
        <f>B22/15</f>
        <v>0.93333333333333335</v>
      </c>
      <c r="C23" s="14">
        <f t="shared" ref="C23:H23" si="3">C22/15</f>
        <v>6.6666666666666666E-2</v>
      </c>
      <c r="D23" s="14">
        <f t="shared" si="3"/>
        <v>0</v>
      </c>
      <c r="E23" s="14">
        <f t="shared" si="3"/>
        <v>0</v>
      </c>
      <c r="F23" s="14">
        <f t="shared" si="3"/>
        <v>0</v>
      </c>
      <c r="G23" s="14">
        <f t="shared" si="3"/>
        <v>0</v>
      </c>
      <c r="H23" s="14">
        <f t="shared" si="3"/>
        <v>0</v>
      </c>
      <c r="I23" s="14">
        <f>SUM(B23:H23)</f>
        <v>1</v>
      </c>
    </row>
    <row r="24" spans="1:18">
      <c r="A24" s="6"/>
      <c r="B24" s="13"/>
      <c r="C24" s="13"/>
      <c r="D24" s="13"/>
      <c r="E24" s="13"/>
      <c r="F24" s="13"/>
      <c r="G24" s="13"/>
      <c r="H24" s="13"/>
      <c r="I24" s="13"/>
    </row>
    <row r="26" spans="1:18">
      <c r="A26" s="4" t="s">
        <v>47</v>
      </c>
    </row>
    <row r="27" spans="1:18" ht="55.2">
      <c r="A27" s="3"/>
      <c r="B27" s="11" t="s">
        <v>24</v>
      </c>
      <c r="C27" s="11" t="s">
        <v>23</v>
      </c>
      <c r="D27" s="11" t="s">
        <v>22</v>
      </c>
      <c r="E27" s="11" t="s">
        <v>21</v>
      </c>
      <c r="F27" s="11" t="s">
        <v>20</v>
      </c>
      <c r="G27" s="11" t="s">
        <v>19</v>
      </c>
      <c r="H27" s="11" t="s">
        <v>18</v>
      </c>
      <c r="I27" s="11" t="s">
        <v>17</v>
      </c>
      <c r="J27" s="11" t="s">
        <v>16</v>
      </c>
      <c r="K27" s="11" t="s">
        <v>15</v>
      </c>
      <c r="L27" s="11" t="s">
        <v>14</v>
      </c>
      <c r="M27" s="11" t="s">
        <v>13</v>
      </c>
      <c r="N27" s="11" t="s">
        <v>12</v>
      </c>
      <c r="O27" s="11" t="s">
        <v>11</v>
      </c>
      <c r="P27" s="11" t="s">
        <v>10</v>
      </c>
      <c r="Q27" s="11" t="s">
        <v>9</v>
      </c>
      <c r="R27" s="11" t="s">
        <v>0</v>
      </c>
    </row>
    <row r="28" spans="1:18">
      <c r="A28" s="26" t="s">
        <v>3</v>
      </c>
      <c r="B28" s="3">
        <v>0</v>
      </c>
      <c r="C28" s="3">
        <v>2</v>
      </c>
      <c r="D28" s="3">
        <v>0</v>
      </c>
      <c r="E28" s="3">
        <v>1</v>
      </c>
      <c r="F28" s="3">
        <v>0</v>
      </c>
      <c r="G28" s="3">
        <v>0</v>
      </c>
      <c r="H28" s="3">
        <v>0</v>
      </c>
      <c r="I28" s="3">
        <v>12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f>SUM(B28:Q28)</f>
        <v>15</v>
      </c>
    </row>
    <row r="29" spans="1:18">
      <c r="A29" s="26" t="s">
        <v>2</v>
      </c>
      <c r="B29" s="2">
        <f>B28/15</f>
        <v>0</v>
      </c>
      <c r="C29" s="2">
        <f t="shared" ref="C29:Q29" si="4">C28/15</f>
        <v>0.13333333333333333</v>
      </c>
      <c r="D29" s="2">
        <f t="shared" si="4"/>
        <v>0</v>
      </c>
      <c r="E29" s="2">
        <f t="shared" si="4"/>
        <v>6.6666666666666666E-2</v>
      </c>
      <c r="F29" s="2">
        <f t="shared" si="4"/>
        <v>0</v>
      </c>
      <c r="G29" s="2">
        <f t="shared" si="4"/>
        <v>0</v>
      </c>
      <c r="H29" s="2">
        <f t="shared" si="4"/>
        <v>0</v>
      </c>
      <c r="I29" s="2">
        <f t="shared" si="4"/>
        <v>0.8</v>
      </c>
      <c r="J29" s="2">
        <f t="shared" si="4"/>
        <v>0</v>
      </c>
      <c r="K29" s="2">
        <f t="shared" si="4"/>
        <v>0</v>
      </c>
      <c r="L29" s="2">
        <f t="shared" si="4"/>
        <v>0</v>
      </c>
      <c r="M29" s="2">
        <f t="shared" si="4"/>
        <v>0</v>
      </c>
      <c r="N29" s="2">
        <f t="shared" si="4"/>
        <v>0</v>
      </c>
      <c r="O29" s="2">
        <f t="shared" si="4"/>
        <v>0</v>
      </c>
      <c r="P29" s="2">
        <f t="shared" si="4"/>
        <v>0</v>
      </c>
      <c r="Q29" s="2">
        <f t="shared" si="4"/>
        <v>0</v>
      </c>
      <c r="R29" s="2">
        <f>SUM(B29:Q29)</f>
        <v>1</v>
      </c>
    </row>
    <row r="30" spans="1:18">
      <c r="A30" s="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2" spans="1:18">
      <c r="A32" s="4" t="s">
        <v>48</v>
      </c>
    </row>
    <row r="33" spans="1:7">
      <c r="A33" s="3"/>
      <c r="B33" s="25" t="s">
        <v>8</v>
      </c>
      <c r="C33" s="25" t="s">
        <v>7</v>
      </c>
      <c r="D33" s="25" t="s">
        <v>4</v>
      </c>
      <c r="E33" s="25" t="s">
        <v>6</v>
      </c>
      <c r="F33" s="25" t="s">
        <v>5</v>
      </c>
      <c r="G33" s="25" t="s">
        <v>0</v>
      </c>
    </row>
    <row r="34" spans="1:7">
      <c r="A34" s="26" t="s">
        <v>3</v>
      </c>
      <c r="B34" s="3">
        <v>1</v>
      </c>
      <c r="C34" s="3">
        <v>10</v>
      </c>
      <c r="D34" s="3">
        <v>4</v>
      </c>
      <c r="E34" s="3">
        <v>0</v>
      </c>
      <c r="F34" s="3">
        <v>0</v>
      </c>
      <c r="G34" s="3">
        <f>SUM(B34:F34)</f>
        <v>15</v>
      </c>
    </row>
    <row r="35" spans="1:7">
      <c r="A35" s="26" t="s">
        <v>2</v>
      </c>
      <c r="B35" s="2">
        <f>B34/15</f>
        <v>6.6666666666666666E-2</v>
      </c>
      <c r="C35" s="2">
        <f t="shared" ref="C35:F35" si="5">C34/15</f>
        <v>0.66666666666666663</v>
      </c>
      <c r="D35" s="2">
        <f t="shared" si="5"/>
        <v>0.26666666666666666</v>
      </c>
      <c r="E35" s="2">
        <f t="shared" si="5"/>
        <v>0</v>
      </c>
      <c r="F35" s="2">
        <f t="shared" si="5"/>
        <v>0</v>
      </c>
      <c r="G35" s="2">
        <f>SUM(B35:F35)</f>
        <v>1</v>
      </c>
    </row>
    <row r="36" spans="1:7">
      <c r="A36" s="6"/>
      <c r="B36" s="5"/>
      <c r="C36" s="5"/>
      <c r="D36" s="5"/>
      <c r="E36" s="5"/>
      <c r="F36" s="5"/>
      <c r="G36" s="5"/>
    </row>
  </sheetData>
  <mergeCells count="13">
    <mergeCell ref="A22:A23"/>
    <mergeCell ref="F2:I2"/>
    <mergeCell ref="J2:J3"/>
    <mergeCell ref="A20:A21"/>
    <mergeCell ref="A2:A3"/>
    <mergeCell ref="B2:C2"/>
    <mergeCell ref="D2:D3"/>
    <mergeCell ref="E2:E3"/>
    <mergeCell ref="B6:C6"/>
    <mergeCell ref="F6:I6"/>
    <mergeCell ref="B7:C7"/>
    <mergeCell ref="F7:I7"/>
    <mergeCell ref="A18:A19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77734375" style="1" customWidth="1"/>
    <col min="2" max="2" width="9.6640625" style="1" bestFit="1" customWidth="1"/>
    <col min="3" max="5" width="9" style="1"/>
    <col min="6" max="6" width="9.33203125" style="1" bestFit="1" customWidth="1"/>
    <col min="7" max="16384" width="9" style="1"/>
  </cols>
  <sheetData>
    <row r="1" spans="1:10">
      <c r="A1" s="4" t="s">
        <v>44</v>
      </c>
      <c r="B1" s="24"/>
      <c r="C1" s="24"/>
    </row>
    <row r="2" spans="1:10">
      <c r="A2" s="36"/>
      <c r="B2" s="41" t="s">
        <v>43</v>
      </c>
      <c r="C2" s="41"/>
      <c r="D2" s="42" t="s">
        <v>42</v>
      </c>
      <c r="E2" s="31" t="s">
        <v>41</v>
      </c>
      <c r="F2" s="33" t="s">
        <v>1</v>
      </c>
      <c r="G2" s="34"/>
      <c r="H2" s="34"/>
      <c r="I2" s="35"/>
      <c r="J2" s="36" t="s">
        <v>0</v>
      </c>
    </row>
    <row r="3" spans="1:10">
      <c r="A3" s="37"/>
      <c r="B3" s="25" t="s">
        <v>40</v>
      </c>
      <c r="C3" s="25" t="s">
        <v>25</v>
      </c>
      <c r="D3" s="43"/>
      <c r="E3" s="32"/>
      <c r="F3" s="25" t="s">
        <v>39</v>
      </c>
      <c r="G3" s="25" t="s">
        <v>38</v>
      </c>
      <c r="H3" s="25" t="s">
        <v>37</v>
      </c>
      <c r="I3" s="25" t="s">
        <v>1</v>
      </c>
      <c r="J3" s="37"/>
    </row>
    <row r="4" spans="1:10">
      <c r="A4" s="25" t="s">
        <v>3</v>
      </c>
      <c r="B4" s="22">
        <v>139</v>
      </c>
      <c r="C4" s="22">
        <v>2</v>
      </c>
      <c r="D4" s="22">
        <v>5</v>
      </c>
      <c r="E4" s="22">
        <v>0</v>
      </c>
      <c r="F4" s="22">
        <v>0</v>
      </c>
      <c r="G4" s="22">
        <v>1</v>
      </c>
      <c r="H4" s="22">
        <v>0</v>
      </c>
      <c r="I4" s="22">
        <v>1</v>
      </c>
      <c r="J4" s="22">
        <f>SUM(B4:I4)</f>
        <v>148</v>
      </c>
    </row>
    <row r="5" spans="1:10">
      <c r="A5" s="25" t="s">
        <v>2</v>
      </c>
      <c r="B5" s="21">
        <f>B4/148</f>
        <v>0.93918918918918914</v>
      </c>
      <c r="C5" s="21">
        <f t="shared" ref="C5:I5" si="0">C4/148</f>
        <v>1.3513513513513514E-2</v>
      </c>
      <c r="D5" s="21">
        <f t="shared" si="0"/>
        <v>3.3783783783783786E-2</v>
      </c>
      <c r="E5" s="21">
        <f t="shared" si="0"/>
        <v>0</v>
      </c>
      <c r="F5" s="21">
        <f t="shared" si="0"/>
        <v>0</v>
      </c>
      <c r="G5" s="21">
        <f t="shared" si="0"/>
        <v>6.7567567567567571E-3</v>
      </c>
      <c r="H5" s="21">
        <f t="shared" si="0"/>
        <v>0</v>
      </c>
      <c r="I5" s="21">
        <f t="shared" si="0"/>
        <v>6.7567567567567571E-3</v>
      </c>
      <c r="J5" s="21">
        <f>SUM(B5:I5)</f>
        <v>1</v>
      </c>
    </row>
    <row r="6" spans="1:10">
      <c r="A6" s="25" t="s">
        <v>3</v>
      </c>
      <c r="B6" s="33">
        <f>SUM(B4:C4)</f>
        <v>141</v>
      </c>
      <c r="C6" s="35"/>
      <c r="D6" s="22">
        <f>D4</f>
        <v>5</v>
      </c>
      <c r="E6" s="22">
        <f>E4</f>
        <v>0</v>
      </c>
      <c r="F6" s="33">
        <f>SUM(F4:I4)</f>
        <v>2</v>
      </c>
      <c r="G6" s="34"/>
      <c r="H6" s="34"/>
      <c r="I6" s="35"/>
      <c r="J6" s="22">
        <f>SUM(B6:I6)</f>
        <v>148</v>
      </c>
    </row>
    <row r="7" spans="1:10">
      <c r="A7" s="25" t="s">
        <v>2</v>
      </c>
      <c r="B7" s="38">
        <f>B6/148</f>
        <v>0.95270270270270274</v>
      </c>
      <c r="C7" s="40"/>
      <c r="D7" s="21">
        <f>D5</f>
        <v>3.3783783783783786E-2</v>
      </c>
      <c r="E7" s="21">
        <f>E5</f>
        <v>0</v>
      </c>
      <c r="F7" s="38">
        <f>F6/148</f>
        <v>1.3513513513513514E-2</v>
      </c>
      <c r="G7" s="39"/>
      <c r="H7" s="39"/>
      <c r="I7" s="40"/>
      <c r="J7" s="21">
        <f>SUM(B7:I7)</f>
        <v>1</v>
      </c>
    </row>
    <row r="8" spans="1:10">
      <c r="A8" s="20"/>
      <c r="B8" s="19"/>
      <c r="C8" s="18"/>
      <c r="D8" s="17"/>
      <c r="E8" s="17"/>
      <c r="F8" s="19"/>
      <c r="G8" s="18"/>
      <c r="H8" s="18"/>
      <c r="I8" s="18"/>
      <c r="J8" s="17"/>
    </row>
    <row r="9" spans="1:10">
      <c r="F9" s="1" t="s">
        <v>36</v>
      </c>
    </row>
    <row r="10" spans="1:10">
      <c r="A10" s="4" t="s">
        <v>45</v>
      </c>
    </row>
    <row r="11" spans="1:10">
      <c r="A11" s="12"/>
      <c r="B11" s="9" t="s">
        <v>35</v>
      </c>
      <c r="C11" s="25" t="s">
        <v>34</v>
      </c>
      <c r="D11" s="25" t="s">
        <v>33</v>
      </c>
      <c r="E11" s="25" t="s">
        <v>0</v>
      </c>
    </row>
    <row r="12" spans="1:10">
      <c r="A12" s="26" t="s">
        <v>3</v>
      </c>
      <c r="B12" s="15">
        <v>0</v>
      </c>
      <c r="C12" s="15">
        <v>0</v>
      </c>
      <c r="D12" s="15">
        <v>0</v>
      </c>
      <c r="E12" s="3">
        <f>SUM(B12:D12)</f>
        <v>0</v>
      </c>
    </row>
    <row r="13" spans="1:10">
      <c r="A13" s="26" t="s">
        <v>2</v>
      </c>
      <c r="B13" s="16">
        <v>0</v>
      </c>
      <c r="C13" s="16">
        <v>0</v>
      </c>
      <c r="D13" s="16">
        <v>0</v>
      </c>
      <c r="E13" s="2">
        <f>SUM(B13:D13)</f>
        <v>0</v>
      </c>
    </row>
    <row r="14" spans="1:10">
      <c r="A14" s="6"/>
      <c r="B14" s="5"/>
      <c r="C14" s="5"/>
      <c r="D14" s="5"/>
      <c r="E14" s="5"/>
      <c r="F14" s="5"/>
    </row>
    <row r="16" spans="1:10">
      <c r="A16" s="4" t="s">
        <v>46</v>
      </c>
    </row>
    <row r="17" spans="1:18">
      <c r="A17" s="26"/>
      <c r="B17" s="25" t="s">
        <v>32</v>
      </c>
      <c r="C17" s="25" t="s">
        <v>31</v>
      </c>
      <c r="D17" s="25" t="s">
        <v>30</v>
      </c>
      <c r="E17" s="25" t="s">
        <v>29</v>
      </c>
      <c r="F17" s="25" t="s">
        <v>28</v>
      </c>
      <c r="G17" s="25" t="s">
        <v>27</v>
      </c>
      <c r="H17" s="25" t="s">
        <v>1</v>
      </c>
      <c r="I17" s="25" t="s">
        <v>0</v>
      </c>
    </row>
    <row r="18" spans="1:18">
      <c r="A18" s="29" t="s">
        <v>26</v>
      </c>
      <c r="B18" s="15">
        <v>129</v>
      </c>
      <c r="C18" s="15">
        <v>5</v>
      </c>
      <c r="D18" s="15">
        <v>0</v>
      </c>
      <c r="E18" s="15">
        <v>1</v>
      </c>
      <c r="F18" s="15">
        <v>0</v>
      </c>
      <c r="G18" s="15">
        <v>4</v>
      </c>
      <c r="H18" s="15">
        <v>0</v>
      </c>
      <c r="I18" s="15">
        <f>SUM(B18:H18)</f>
        <v>139</v>
      </c>
    </row>
    <row r="19" spans="1:18">
      <c r="A19" s="30"/>
      <c r="B19" s="14">
        <f>B18/139</f>
        <v>0.92805755395683454</v>
      </c>
      <c r="C19" s="14">
        <f t="shared" ref="C19:H19" si="1">C18/139</f>
        <v>3.5971223021582732E-2</v>
      </c>
      <c r="D19" s="14">
        <f t="shared" si="1"/>
        <v>0</v>
      </c>
      <c r="E19" s="14">
        <f t="shared" si="1"/>
        <v>7.1942446043165471E-3</v>
      </c>
      <c r="F19" s="14">
        <f t="shared" si="1"/>
        <v>0</v>
      </c>
      <c r="G19" s="14">
        <f t="shared" si="1"/>
        <v>2.8776978417266189E-2</v>
      </c>
      <c r="H19" s="14">
        <f t="shared" si="1"/>
        <v>0</v>
      </c>
      <c r="I19" s="14">
        <f>SUM(B19:H19)</f>
        <v>1</v>
      </c>
    </row>
    <row r="20" spans="1:18">
      <c r="A20" s="29" t="s">
        <v>25</v>
      </c>
      <c r="B20" s="15">
        <v>2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f>SUM(B20:H20)</f>
        <v>2</v>
      </c>
    </row>
    <row r="21" spans="1:18">
      <c r="A21" s="30"/>
      <c r="B21" s="14">
        <f>B20/2</f>
        <v>1</v>
      </c>
      <c r="C21" s="14">
        <f t="shared" ref="C21:H21" si="2">C20/2</f>
        <v>0</v>
      </c>
      <c r="D21" s="14">
        <f t="shared" si="2"/>
        <v>0</v>
      </c>
      <c r="E21" s="14">
        <f t="shared" si="2"/>
        <v>0</v>
      </c>
      <c r="F21" s="14">
        <f t="shared" si="2"/>
        <v>0</v>
      </c>
      <c r="G21" s="14">
        <f t="shared" si="2"/>
        <v>0</v>
      </c>
      <c r="H21" s="14">
        <f t="shared" si="2"/>
        <v>0</v>
      </c>
      <c r="I21" s="14">
        <f>SUM(B21:H21)</f>
        <v>1</v>
      </c>
    </row>
    <row r="22" spans="1:18">
      <c r="A22" s="29" t="s">
        <v>0</v>
      </c>
      <c r="B22" s="15">
        <f t="shared" ref="B22:I22" si="3">SUM(B18+B20)</f>
        <v>131</v>
      </c>
      <c r="C22" s="15">
        <f t="shared" si="3"/>
        <v>5</v>
      </c>
      <c r="D22" s="15">
        <f t="shared" si="3"/>
        <v>0</v>
      </c>
      <c r="E22" s="15">
        <f t="shared" si="3"/>
        <v>1</v>
      </c>
      <c r="F22" s="15">
        <f t="shared" si="3"/>
        <v>0</v>
      </c>
      <c r="G22" s="15">
        <f t="shared" si="3"/>
        <v>4</v>
      </c>
      <c r="H22" s="15">
        <f t="shared" si="3"/>
        <v>0</v>
      </c>
      <c r="I22" s="15">
        <f t="shared" si="3"/>
        <v>141</v>
      </c>
    </row>
    <row r="23" spans="1:18">
      <c r="A23" s="30"/>
      <c r="B23" s="14">
        <f>B22/141</f>
        <v>0.92907801418439717</v>
      </c>
      <c r="C23" s="14">
        <f t="shared" ref="C23:H23" si="4">C22/141</f>
        <v>3.5460992907801421E-2</v>
      </c>
      <c r="D23" s="14">
        <f t="shared" si="4"/>
        <v>0</v>
      </c>
      <c r="E23" s="14">
        <f t="shared" si="4"/>
        <v>7.0921985815602835E-3</v>
      </c>
      <c r="F23" s="14">
        <f t="shared" si="4"/>
        <v>0</v>
      </c>
      <c r="G23" s="14">
        <f t="shared" si="4"/>
        <v>2.8368794326241134E-2</v>
      </c>
      <c r="H23" s="14">
        <f t="shared" si="4"/>
        <v>0</v>
      </c>
      <c r="I23" s="14">
        <f>SUM(B23:H23)</f>
        <v>1</v>
      </c>
    </row>
    <row r="24" spans="1:18">
      <c r="A24" s="6"/>
      <c r="B24" s="13"/>
      <c r="C24" s="13"/>
      <c r="D24" s="13"/>
      <c r="E24" s="13"/>
      <c r="F24" s="13"/>
      <c r="G24" s="13"/>
      <c r="H24" s="13"/>
      <c r="I24" s="13"/>
    </row>
    <row r="26" spans="1:18">
      <c r="A26" s="4" t="s">
        <v>47</v>
      </c>
    </row>
    <row r="27" spans="1:18" ht="55.2">
      <c r="A27" s="3"/>
      <c r="B27" s="11" t="s">
        <v>24</v>
      </c>
      <c r="C27" s="11" t="s">
        <v>23</v>
      </c>
      <c r="D27" s="11" t="s">
        <v>22</v>
      </c>
      <c r="E27" s="11" t="s">
        <v>21</v>
      </c>
      <c r="F27" s="11" t="s">
        <v>20</v>
      </c>
      <c r="G27" s="11" t="s">
        <v>19</v>
      </c>
      <c r="H27" s="11" t="s">
        <v>18</v>
      </c>
      <c r="I27" s="11" t="s">
        <v>17</v>
      </c>
      <c r="J27" s="11" t="s">
        <v>16</v>
      </c>
      <c r="K27" s="11" t="s">
        <v>15</v>
      </c>
      <c r="L27" s="11" t="s">
        <v>14</v>
      </c>
      <c r="M27" s="11" t="s">
        <v>13</v>
      </c>
      <c r="N27" s="11" t="s">
        <v>12</v>
      </c>
      <c r="O27" s="11" t="s">
        <v>11</v>
      </c>
      <c r="P27" s="11" t="s">
        <v>10</v>
      </c>
      <c r="Q27" s="11" t="s">
        <v>9</v>
      </c>
      <c r="R27" s="11" t="s">
        <v>0</v>
      </c>
    </row>
    <row r="28" spans="1:18">
      <c r="A28" s="26" t="s">
        <v>3</v>
      </c>
      <c r="B28" s="3">
        <v>2</v>
      </c>
      <c r="C28" s="3">
        <v>26</v>
      </c>
      <c r="D28" s="3">
        <v>84</v>
      </c>
      <c r="E28" s="3">
        <v>12</v>
      </c>
      <c r="F28" s="3">
        <v>1</v>
      </c>
      <c r="G28" s="3">
        <v>0</v>
      </c>
      <c r="H28" s="3">
        <v>1</v>
      </c>
      <c r="I28" s="3">
        <v>2</v>
      </c>
      <c r="J28" s="3">
        <v>0</v>
      </c>
      <c r="K28" s="3">
        <v>0</v>
      </c>
      <c r="L28" s="3">
        <v>6</v>
      </c>
      <c r="M28" s="3">
        <v>3</v>
      </c>
      <c r="N28" s="3">
        <v>0</v>
      </c>
      <c r="O28" s="3">
        <v>0</v>
      </c>
      <c r="P28" s="3">
        <v>3</v>
      </c>
      <c r="Q28" s="3">
        <v>1</v>
      </c>
      <c r="R28" s="3">
        <f>SUM(B28:Q28)</f>
        <v>141</v>
      </c>
    </row>
    <row r="29" spans="1:18">
      <c r="A29" s="26" t="s">
        <v>2</v>
      </c>
      <c r="B29" s="2">
        <f>B28/141</f>
        <v>1.4184397163120567E-2</v>
      </c>
      <c r="C29" s="2">
        <f t="shared" ref="C29:Q29" si="5">C28/141</f>
        <v>0.18439716312056736</v>
      </c>
      <c r="D29" s="2">
        <f t="shared" si="5"/>
        <v>0.5957446808510638</v>
      </c>
      <c r="E29" s="2">
        <f t="shared" si="5"/>
        <v>8.5106382978723402E-2</v>
      </c>
      <c r="F29" s="2">
        <f t="shared" si="5"/>
        <v>7.0921985815602835E-3</v>
      </c>
      <c r="G29" s="2">
        <f t="shared" si="5"/>
        <v>0</v>
      </c>
      <c r="H29" s="2">
        <f t="shared" si="5"/>
        <v>7.0921985815602835E-3</v>
      </c>
      <c r="I29" s="2">
        <f t="shared" si="5"/>
        <v>1.4184397163120567E-2</v>
      </c>
      <c r="J29" s="2">
        <f t="shared" si="5"/>
        <v>0</v>
      </c>
      <c r="K29" s="2">
        <f t="shared" si="5"/>
        <v>0</v>
      </c>
      <c r="L29" s="2">
        <f t="shared" si="5"/>
        <v>4.2553191489361701E-2</v>
      </c>
      <c r="M29" s="2">
        <f t="shared" si="5"/>
        <v>2.1276595744680851E-2</v>
      </c>
      <c r="N29" s="2">
        <f t="shared" si="5"/>
        <v>0</v>
      </c>
      <c r="O29" s="2">
        <f t="shared" si="5"/>
        <v>0</v>
      </c>
      <c r="P29" s="2">
        <f t="shared" si="5"/>
        <v>2.1276595744680851E-2</v>
      </c>
      <c r="Q29" s="2">
        <f t="shared" si="5"/>
        <v>7.0921985815602835E-3</v>
      </c>
      <c r="R29" s="2">
        <f>SUM(B29:Q29)</f>
        <v>1</v>
      </c>
    </row>
    <row r="30" spans="1:18">
      <c r="A30" s="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2" spans="1:18">
      <c r="A32" s="4" t="s">
        <v>48</v>
      </c>
    </row>
    <row r="33" spans="1:7">
      <c r="A33" s="3"/>
      <c r="B33" s="25" t="s">
        <v>8</v>
      </c>
      <c r="C33" s="25" t="s">
        <v>7</v>
      </c>
      <c r="D33" s="25" t="s">
        <v>4</v>
      </c>
      <c r="E33" s="25" t="s">
        <v>6</v>
      </c>
      <c r="F33" s="25" t="s">
        <v>5</v>
      </c>
      <c r="G33" s="25" t="s">
        <v>0</v>
      </c>
    </row>
    <row r="34" spans="1:7">
      <c r="A34" s="26" t="s">
        <v>3</v>
      </c>
      <c r="B34" s="3">
        <v>1</v>
      </c>
      <c r="C34" s="3">
        <v>6</v>
      </c>
      <c r="D34" s="3">
        <v>134</v>
      </c>
      <c r="E34" s="3">
        <v>0</v>
      </c>
      <c r="F34" s="3">
        <v>0</v>
      </c>
      <c r="G34" s="3">
        <f>SUM(B34:F34)</f>
        <v>141</v>
      </c>
    </row>
    <row r="35" spans="1:7">
      <c r="A35" s="26" t="s">
        <v>2</v>
      </c>
      <c r="B35" s="2">
        <f>B34/141</f>
        <v>7.0921985815602835E-3</v>
      </c>
      <c r="C35" s="2">
        <f t="shared" ref="C35:F35" si="6">C34/141</f>
        <v>4.2553191489361701E-2</v>
      </c>
      <c r="D35" s="2">
        <f t="shared" si="6"/>
        <v>0.95035460992907805</v>
      </c>
      <c r="E35" s="2">
        <f t="shared" si="6"/>
        <v>0</v>
      </c>
      <c r="F35" s="2">
        <f t="shared" si="6"/>
        <v>0</v>
      </c>
      <c r="G35" s="2">
        <f>SUM(B35:F35)</f>
        <v>1</v>
      </c>
    </row>
    <row r="36" spans="1:7">
      <c r="A36" s="6"/>
      <c r="B36" s="5"/>
      <c r="C36" s="5"/>
      <c r="D36" s="5"/>
      <c r="E36" s="5"/>
      <c r="F36" s="5"/>
      <c r="G36" s="5"/>
    </row>
  </sheetData>
  <mergeCells count="13">
    <mergeCell ref="A22:A23"/>
    <mergeCell ref="F2:I2"/>
    <mergeCell ref="J2:J3"/>
    <mergeCell ref="A20:A21"/>
    <mergeCell ref="A2:A3"/>
    <mergeCell ref="B2:C2"/>
    <mergeCell ref="D2:D3"/>
    <mergeCell ref="E2:E3"/>
    <mergeCell ref="B6:C6"/>
    <mergeCell ref="F6:I6"/>
    <mergeCell ref="B7:C7"/>
    <mergeCell ref="F7:I7"/>
    <mergeCell ref="A18:A19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77734375" style="1" customWidth="1"/>
    <col min="2" max="2" width="9.6640625" style="1" bestFit="1" customWidth="1"/>
    <col min="3" max="5" width="9" style="1"/>
    <col min="6" max="6" width="9.33203125" style="1" bestFit="1" customWidth="1"/>
    <col min="7" max="16384" width="9" style="1"/>
  </cols>
  <sheetData>
    <row r="1" spans="1:10">
      <c r="A1" s="4" t="s">
        <v>44</v>
      </c>
      <c r="B1" s="24"/>
      <c r="C1" s="24"/>
    </row>
    <row r="2" spans="1:10">
      <c r="A2" s="36"/>
      <c r="B2" s="41" t="s">
        <v>43</v>
      </c>
      <c r="C2" s="41"/>
      <c r="D2" s="42" t="s">
        <v>42</v>
      </c>
      <c r="E2" s="31" t="s">
        <v>41</v>
      </c>
      <c r="F2" s="33" t="s">
        <v>1</v>
      </c>
      <c r="G2" s="34"/>
      <c r="H2" s="34"/>
      <c r="I2" s="35"/>
      <c r="J2" s="36" t="s">
        <v>0</v>
      </c>
    </row>
    <row r="3" spans="1:10">
      <c r="A3" s="37"/>
      <c r="B3" s="25" t="s">
        <v>40</v>
      </c>
      <c r="C3" s="25" t="s">
        <v>25</v>
      </c>
      <c r="D3" s="43"/>
      <c r="E3" s="32"/>
      <c r="F3" s="25" t="s">
        <v>39</v>
      </c>
      <c r="G3" s="25" t="s">
        <v>38</v>
      </c>
      <c r="H3" s="25" t="s">
        <v>37</v>
      </c>
      <c r="I3" s="25" t="s">
        <v>1</v>
      </c>
      <c r="J3" s="37"/>
    </row>
    <row r="4" spans="1:10">
      <c r="A4" s="25" t="s">
        <v>3</v>
      </c>
      <c r="B4" s="22">
        <v>47</v>
      </c>
      <c r="C4" s="22">
        <v>2</v>
      </c>
      <c r="D4" s="22">
        <v>0</v>
      </c>
      <c r="E4" s="22">
        <v>0</v>
      </c>
      <c r="F4" s="22">
        <v>0</v>
      </c>
      <c r="G4" s="22">
        <v>1</v>
      </c>
      <c r="H4" s="22">
        <v>0</v>
      </c>
      <c r="I4" s="22">
        <v>0</v>
      </c>
      <c r="J4" s="22">
        <f>SUM(B4:I4)</f>
        <v>50</v>
      </c>
    </row>
    <row r="5" spans="1:10">
      <c r="A5" s="25" t="s">
        <v>2</v>
      </c>
      <c r="B5" s="21">
        <f>B4/50</f>
        <v>0.94</v>
      </c>
      <c r="C5" s="21">
        <f t="shared" ref="C5:I5" si="0">C4/50</f>
        <v>0.04</v>
      </c>
      <c r="D5" s="21">
        <f t="shared" si="0"/>
        <v>0</v>
      </c>
      <c r="E5" s="21">
        <f t="shared" si="0"/>
        <v>0</v>
      </c>
      <c r="F5" s="21">
        <f t="shared" si="0"/>
        <v>0</v>
      </c>
      <c r="G5" s="21">
        <f t="shared" si="0"/>
        <v>0.02</v>
      </c>
      <c r="H5" s="21">
        <f t="shared" si="0"/>
        <v>0</v>
      </c>
      <c r="I5" s="21">
        <f t="shared" si="0"/>
        <v>0</v>
      </c>
      <c r="J5" s="21">
        <f>SUM(B5:I5)</f>
        <v>1</v>
      </c>
    </row>
    <row r="6" spans="1:10">
      <c r="A6" s="25" t="s">
        <v>3</v>
      </c>
      <c r="B6" s="33">
        <f>SUM(B4:C4)</f>
        <v>49</v>
      </c>
      <c r="C6" s="35"/>
      <c r="D6" s="22">
        <f>D4</f>
        <v>0</v>
      </c>
      <c r="E6" s="22">
        <f>E4</f>
        <v>0</v>
      </c>
      <c r="F6" s="33">
        <f>SUM(F4:I4)</f>
        <v>1</v>
      </c>
      <c r="G6" s="34"/>
      <c r="H6" s="34"/>
      <c r="I6" s="35"/>
      <c r="J6" s="22">
        <f>SUM(B6:I6)</f>
        <v>50</v>
      </c>
    </row>
    <row r="7" spans="1:10">
      <c r="A7" s="25" t="s">
        <v>2</v>
      </c>
      <c r="B7" s="38">
        <f>B6/50</f>
        <v>0.98</v>
      </c>
      <c r="C7" s="40"/>
      <c r="D7" s="21">
        <f>D5</f>
        <v>0</v>
      </c>
      <c r="E7" s="21">
        <f>E5</f>
        <v>0</v>
      </c>
      <c r="F7" s="38">
        <f>F6/50</f>
        <v>0.02</v>
      </c>
      <c r="G7" s="39"/>
      <c r="H7" s="39"/>
      <c r="I7" s="40"/>
      <c r="J7" s="21">
        <f>SUM(B7:I7)</f>
        <v>1</v>
      </c>
    </row>
    <row r="8" spans="1:10">
      <c r="A8" s="20"/>
      <c r="B8" s="19"/>
      <c r="C8" s="18"/>
      <c r="D8" s="17"/>
      <c r="E8" s="17"/>
      <c r="F8" s="19"/>
      <c r="G8" s="18"/>
      <c r="H8" s="18"/>
      <c r="I8" s="18"/>
      <c r="J8" s="17"/>
    </row>
    <row r="9" spans="1:10">
      <c r="F9" s="1" t="s">
        <v>36</v>
      </c>
    </row>
    <row r="10" spans="1:10">
      <c r="A10" s="4" t="s">
        <v>45</v>
      </c>
    </row>
    <row r="11" spans="1:10">
      <c r="A11" s="12"/>
      <c r="B11" s="9" t="s">
        <v>35</v>
      </c>
      <c r="C11" s="25" t="s">
        <v>34</v>
      </c>
      <c r="D11" s="25" t="s">
        <v>33</v>
      </c>
      <c r="E11" s="25" t="s">
        <v>0</v>
      </c>
    </row>
    <row r="12" spans="1:10">
      <c r="A12" s="26" t="s">
        <v>3</v>
      </c>
      <c r="B12" s="15">
        <v>0</v>
      </c>
      <c r="C12" s="15">
        <v>0</v>
      </c>
      <c r="D12" s="15">
        <v>0</v>
      </c>
      <c r="E12" s="3">
        <f>SUM(B12:D12)</f>
        <v>0</v>
      </c>
    </row>
    <row r="13" spans="1:10">
      <c r="A13" s="26" t="s">
        <v>2</v>
      </c>
      <c r="B13" s="16">
        <v>0</v>
      </c>
      <c r="C13" s="16">
        <v>0</v>
      </c>
      <c r="D13" s="16">
        <v>0</v>
      </c>
      <c r="E13" s="2">
        <f>SUM(B13:D13)</f>
        <v>0</v>
      </c>
    </row>
    <row r="14" spans="1:10">
      <c r="A14" s="6"/>
      <c r="B14" s="5"/>
      <c r="C14" s="5"/>
      <c r="D14" s="5"/>
      <c r="E14" s="5"/>
      <c r="F14" s="5"/>
    </row>
    <row r="16" spans="1:10">
      <c r="A16" s="4" t="s">
        <v>46</v>
      </c>
    </row>
    <row r="17" spans="1:18">
      <c r="A17" s="26"/>
      <c r="B17" s="25" t="s">
        <v>32</v>
      </c>
      <c r="C17" s="25" t="s">
        <v>31</v>
      </c>
      <c r="D17" s="25" t="s">
        <v>30</v>
      </c>
      <c r="E17" s="25" t="s">
        <v>29</v>
      </c>
      <c r="F17" s="25" t="s">
        <v>28</v>
      </c>
      <c r="G17" s="25" t="s">
        <v>27</v>
      </c>
      <c r="H17" s="25" t="s">
        <v>1</v>
      </c>
      <c r="I17" s="25" t="s">
        <v>0</v>
      </c>
    </row>
    <row r="18" spans="1:18">
      <c r="A18" s="29" t="s">
        <v>26</v>
      </c>
      <c r="B18" s="15">
        <v>28</v>
      </c>
      <c r="C18" s="15">
        <v>16</v>
      </c>
      <c r="D18" s="15">
        <v>1</v>
      </c>
      <c r="E18" s="15">
        <v>0</v>
      </c>
      <c r="F18" s="15">
        <v>0</v>
      </c>
      <c r="G18" s="15">
        <v>0</v>
      </c>
      <c r="H18" s="15">
        <v>2</v>
      </c>
      <c r="I18" s="15">
        <f>SUM(B18:H18)</f>
        <v>47</v>
      </c>
    </row>
    <row r="19" spans="1:18">
      <c r="A19" s="30"/>
      <c r="B19" s="14">
        <f>B18/47</f>
        <v>0.5957446808510638</v>
      </c>
      <c r="C19" s="14">
        <f t="shared" ref="C19:H19" si="1">C18/47</f>
        <v>0.34042553191489361</v>
      </c>
      <c r="D19" s="14">
        <f t="shared" si="1"/>
        <v>2.1276595744680851E-2</v>
      </c>
      <c r="E19" s="14">
        <f t="shared" si="1"/>
        <v>0</v>
      </c>
      <c r="F19" s="14">
        <f t="shared" si="1"/>
        <v>0</v>
      </c>
      <c r="G19" s="14">
        <f t="shared" si="1"/>
        <v>0</v>
      </c>
      <c r="H19" s="14">
        <f t="shared" si="1"/>
        <v>4.2553191489361701E-2</v>
      </c>
      <c r="I19" s="14">
        <f>SUM(B19:H19)</f>
        <v>1</v>
      </c>
    </row>
    <row r="20" spans="1:18">
      <c r="A20" s="29" t="s">
        <v>25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1</v>
      </c>
      <c r="H20" s="15">
        <v>1</v>
      </c>
      <c r="I20" s="15">
        <f>SUM(B20:H20)</f>
        <v>2</v>
      </c>
    </row>
    <row r="21" spans="1:18">
      <c r="A21" s="30"/>
      <c r="B21" s="14">
        <f>B20/2</f>
        <v>0</v>
      </c>
      <c r="C21" s="14">
        <f t="shared" ref="C21:H21" si="2">C20/2</f>
        <v>0</v>
      </c>
      <c r="D21" s="14">
        <f t="shared" si="2"/>
        <v>0</v>
      </c>
      <c r="E21" s="14">
        <f t="shared" si="2"/>
        <v>0</v>
      </c>
      <c r="F21" s="14">
        <f t="shared" si="2"/>
        <v>0</v>
      </c>
      <c r="G21" s="14">
        <f t="shared" si="2"/>
        <v>0.5</v>
      </c>
      <c r="H21" s="14">
        <f t="shared" si="2"/>
        <v>0.5</v>
      </c>
      <c r="I21" s="14">
        <f>SUM(B21:H21)</f>
        <v>1</v>
      </c>
    </row>
    <row r="22" spans="1:18">
      <c r="A22" s="29" t="s">
        <v>0</v>
      </c>
      <c r="B22" s="15">
        <f t="shared" ref="B22:I22" si="3">SUM(B18+B20)</f>
        <v>28</v>
      </c>
      <c r="C22" s="15">
        <f t="shared" si="3"/>
        <v>16</v>
      </c>
      <c r="D22" s="15">
        <f t="shared" si="3"/>
        <v>1</v>
      </c>
      <c r="E22" s="15">
        <f t="shared" si="3"/>
        <v>0</v>
      </c>
      <c r="F22" s="15">
        <f t="shared" si="3"/>
        <v>0</v>
      </c>
      <c r="G22" s="15">
        <f t="shared" si="3"/>
        <v>1</v>
      </c>
      <c r="H22" s="15">
        <f t="shared" si="3"/>
        <v>3</v>
      </c>
      <c r="I22" s="15">
        <f t="shared" si="3"/>
        <v>49</v>
      </c>
    </row>
    <row r="23" spans="1:18">
      <c r="A23" s="30"/>
      <c r="B23" s="14">
        <f>B22/49</f>
        <v>0.5714285714285714</v>
      </c>
      <c r="C23" s="14">
        <f t="shared" ref="C23:H23" si="4">C22/49</f>
        <v>0.32653061224489793</v>
      </c>
      <c r="D23" s="14">
        <f t="shared" si="4"/>
        <v>2.0408163265306121E-2</v>
      </c>
      <c r="E23" s="14">
        <f t="shared" si="4"/>
        <v>0</v>
      </c>
      <c r="F23" s="14">
        <f t="shared" si="4"/>
        <v>0</v>
      </c>
      <c r="G23" s="14">
        <f t="shared" si="4"/>
        <v>2.0408163265306121E-2</v>
      </c>
      <c r="H23" s="14">
        <f t="shared" si="4"/>
        <v>6.1224489795918366E-2</v>
      </c>
      <c r="I23" s="14">
        <f>SUM(B23:H23)</f>
        <v>0.99999999999999989</v>
      </c>
    </row>
    <row r="24" spans="1:18">
      <c r="A24" s="6"/>
      <c r="B24" s="13"/>
      <c r="C24" s="13"/>
      <c r="D24" s="13"/>
      <c r="E24" s="13"/>
      <c r="F24" s="13"/>
      <c r="G24" s="13"/>
      <c r="H24" s="13"/>
      <c r="I24" s="13"/>
    </row>
    <row r="26" spans="1:18">
      <c r="A26" s="4" t="s">
        <v>47</v>
      </c>
    </row>
    <row r="27" spans="1:18" ht="55.2">
      <c r="A27" s="3"/>
      <c r="B27" s="11" t="s">
        <v>24</v>
      </c>
      <c r="C27" s="11" t="s">
        <v>23</v>
      </c>
      <c r="D27" s="11" t="s">
        <v>22</v>
      </c>
      <c r="E27" s="11" t="s">
        <v>21</v>
      </c>
      <c r="F27" s="11" t="s">
        <v>20</v>
      </c>
      <c r="G27" s="11" t="s">
        <v>19</v>
      </c>
      <c r="H27" s="11" t="s">
        <v>18</v>
      </c>
      <c r="I27" s="11" t="s">
        <v>17</v>
      </c>
      <c r="J27" s="11" t="s">
        <v>16</v>
      </c>
      <c r="K27" s="11" t="s">
        <v>15</v>
      </c>
      <c r="L27" s="11" t="s">
        <v>14</v>
      </c>
      <c r="M27" s="11" t="s">
        <v>13</v>
      </c>
      <c r="N27" s="11" t="s">
        <v>12</v>
      </c>
      <c r="O27" s="11" t="s">
        <v>11</v>
      </c>
      <c r="P27" s="11" t="s">
        <v>10</v>
      </c>
      <c r="Q27" s="11" t="s">
        <v>9</v>
      </c>
      <c r="R27" s="11" t="s">
        <v>0</v>
      </c>
    </row>
    <row r="28" spans="1:18">
      <c r="A28" s="26" t="s">
        <v>3</v>
      </c>
      <c r="B28" s="3">
        <v>20</v>
      </c>
      <c r="C28" s="3">
        <v>2</v>
      </c>
      <c r="D28" s="3">
        <v>3</v>
      </c>
      <c r="E28" s="3">
        <v>1</v>
      </c>
      <c r="F28" s="3">
        <v>1</v>
      </c>
      <c r="G28" s="3">
        <v>1</v>
      </c>
      <c r="H28" s="3">
        <v>1</v>
      </c>
      <c r="I28" s="3">
        <v>0</v>
      </c>
      <c r="J28" s="3">
        <v>1</v>
      </c>
      <c r="K28" s="3">
        <v>0</v>
      </c>
      <c r="L28" s="3">
        <v>3</v>
      </c>
      <c r="M28" s="3">
        <v>13</v>
      </c>
      <c r="N28" s="3">
        <v>0</v>
      </c>
      <c r="O28" s="3">
        <v>0</v>
      </c>
      <c r="P28" s="3">
        <v>0</v>
      </c>
      <c r="Q28" s="3">
        <v>3</v>
      </c>
      <c r="R28" s="3">
        <f>SUM(B28:Q28)</f>
        <v>49</v>
      </c>
    </row>
    <row r="29" spans="1:18">
      <c r="A29" s="26" t="s">
        <v>2</v>
      </c>
      <c r="B29" s="2">
        <f>B28/49</f>
        <v>0.40816326530612246</v>
      </c>
      <c r="C29" s="2">
        <f t="shared" ref="C29:Q29" si="5">C28/49</f>
        <v>4.0816326530612242E-2</v>
      </c>
      <c r="D29" s="2">
        <f t="shared" si="5"/>
        <v>6.1224489795918366E-2</v>
      </c>
      <c r="E29" s="2">
        <f t="shared" si="5"/>
        <v>2.0408163265306121E-2</v>
      </c>
      <c r="F29" s="2">
        <f t="shared" si="5"/>
        <v>2.0408163265306121E-2</v>
      </c>
      <c r="G29" s="2">
        <f t="shared" si="5"/>
        <v>2.0408163265306121E-2</v>
      </c>
      <c r="H29" s="2">
        <f t="shared" si="5"/>
        <v>2.0408163265306121E-2</v>
      </c>
      <c r="I29" s="2">
        <f t="shared" si="5"/>
        <v>0</v>
      </c>
      <c r="J29" s="2">
        <f t="shared" si="5"/>
        <v>2.0408163265306121E-2</v>
      </c>
      <c r="K29" s="2">
        <f t="shared" si="5"/>
        <v>0</v>
      </c>
      <c r="L29" s="2">
        <f t="shared" si="5"/>
        <v>6.1224489795918366E-2</v>
      </c>
      <c r="M29" s="2">
        <f t="shared" si="5"/>
        <v>0.26530612244897961</v>
      </c>
      <c r="N29" s="2">
        <f t="shared" si="5"/>
        <v>0</v>
      </c>
      <c r="O29" s="2">
        <f t="shared" si="5"/>
        <v>0</v>
      </c>
      <c r="P29" s="2">
        <f t="shared" si="5"/>
        <v>0</v>
      </c>
      <c r="Q29" s="2">
        <f t="shared" si="5"/>
        <v>6.1224489795918366E-2</v>
      </c>
      <c r="R29" s="2">
        <f>SUM(B29:Q29)</f>
        <v>1.0000000000000002</v>
      </c>
    </row>
    <row r="30" spans="1:18">
      <c r="A30" s="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2" spans="1:18">
      <c r="A32" s="4" t="s">
        <v>48</v>
      </c>
    </row>
    <row r="33" spans="1:7">
      <c r="A33" s="3"/>
      <c r="B33" s="25" t="s">
        <v>8</v>
      </c>
      <c r="C33" s="25" t="s">
        <v>7</v>
      </c>
      <c r="D33" s="25" t="s">
        <v>4</v>
      </c>
      <c r="E33" s="25" t="s">
        <v>6</v>
      </c>
      <c r="F33" s="25" t="s">
        <v>5</v>
      </c>
      <c r="G33" s="25" t="s">
        <v>0</v>
      </c>
    </row>
    <row r="34" spans="1:7">
      <c r="A34" s="26" t="s">
        <v>3</v>
      </c>
      <c r="B34" s="3">
        <v>9</v>
      </c>
      <c r="C34" s="3">
        <v>23</v>
      </c>
      <c r="D34" s="3">
        <v>16</v>
      </c>
      <c r="E34" s="3">
        <v>0</v>
      </c>
      <c r="F34" s="3">
        <v>1</v>
      </c>
      <c r="G34" s="3">
        <f>SUM(B34:F34)</f>
        <v>49</v>
      </c>
    </row>
    <row r="35" spans="1:7">
      <c r="A35" s="26" t="s">
        <v>2</v>
      </c>
      <c r="B35" s="2">
        <f>B34/49</f>
        <v>0.18367346938775511</v>
      </c>
      <c r="C35" s="2">
        <f t="shared" ref="C35:F35" si="6">C34/49</f>
        <v>0.46938775510204084</v>
      </c>
      <c r="D35" s="2">
        <f t="shared" si="6"/>
        <v>0.32653061224489793</v>
      </c>
      <c r="E35" s="2">
        <f t="shared" si="6"/>
        <v>0</v>
      </c>
      <c r="F35" s="2">
        <f t="shared" si="6"/>
        <v>2.0408163265306121E-2</v>
      </c>
      <c r="G35" s="2">
        <f>SUM(B35:F35)</f>
        <v>1</v>
      </c>
    </row>
    <row r="36" spans="1:7">
      <c r="A36" s="6"/>
      <c r="B36" s="5"/>
      <c r="C36" s="5"/>
      <c r="D36" s="5"/>
      <c r="E36" s="5"/>
      <c r="F36" s="5"/>
      <c r="G36" s="5"/>
    </row>
  </sheetData>
  <mergeCells count="13">
    <mergeCell ref="A22:A23"/>
    <mergeCell ref="F2:I2"/>
    <mergeCell ref="J2:J3"/>
    <mergeCell ref="A20:A21"/>
    <mergeCell ref="A2:A3"/>
    <mergeCell ref="B2:C2"/>
    <mergeCell ref="D2:D3"/>
    <mergeCell ref="E2:E3"/>
    <mergeCell ref="B6:C6"/>
    <mergeCell ref="F6:I6"/>
    <mergeCell ref="B7:C7"/>
    <mergeCell ref="F7:I7"/>
    <mergeCell ref="A18:A19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77734375" style="1" customWidth="1"/>
    <col min="2" max="2" width="9.6640625" style="1" bestFit="1" customWidth="1"/>
    <col min="3" max="5" width="9" style="1"/>
    <col min="6" max="6" width="9.33203125" style="1" bestFit="1" customWidth="1"/>
    <col min="7" max="16384" width="9" style="1"/>
  </cols>
  <sheetData>
    <row r="1" spans="1:10">
      <c r="A1" s="4" t="s">
        <v>44</v>
      </c>
      <c r="B1" s="24"/>
      <c r="C1" s="24"/>
    </row>
    <row r="2" spans="1:10">
      <c r="A2" s="36"/>
      <c r="B2" s="41" t="s">
        <v>43</v>
      </c>
      <c r="C2" s="41"/>
      <c r="D2" s="42" t="s">
        <v>42</v>
      </c>
      <c r="E2" s="31" t="s">
        <v>41</v>
      </c>
      <c r="F2" s="33" t="s">
        <v>1</v>
      </c>
      <c r="G2" s="34"/>
      <c r="H2" s="34"/>
      <c r="I2" s="35"/>
      <c r="J2" s="36" t="s">
        <v>0</v>
      </c>
    </row>
    <row r="3" spans="1:10">
      <c r="A3" s="37"/>
      <c r="B3" s="25" t="s">
        <v>40</v>
      </c>
      <c r="C3" s="25" t="s">
        <v>25</v>
      </c>
      <c r="D3" s="43"/>
      <c r="E3" s="32"/>
      <c r="F3" s="25" t="s">
        <v>39</v>
      </c>
      <c r="G3" s="25" t="s">
        <v>38</v>
      </c>
      <c r="H3" s="25" t="s">
        <v>37</v>
      </c>
      <c r="I3" s="25" t="s">
        <v>1</v>
      </c>
      <c r="J3" s="37"/>
    </row>
    <row r="4" spans="1:10">
      <c r="A4" s="25" t="s">
        <v>3</v>
      </c>
      <c r="B4" s="22">
        <v>63</v>
      </c>
      <c r="C4" s="22">
        <v>0</v>
      </c>
      <c r="D4" s="22">
        <v>3</v>
      </c>
      <c r="E4" s="22">
        <v>0</v>
      </c>
      <c r="F4" s="22">
        <v>0</v>
      </c>
      <c r="G4" s="22">
        <v>0</v>
      </c>
      <c r="H4" s="22">
        <v>0</v>
      </c>
      <c r="I4" s="22">
        <v>0</v>
      </c>
      <c r="J4" s="22">
        <f>SUM(B4:I4)</f>
        <v>66</v>
      </c>
    </row>
    <row r="5" spans="1:10">
      <c r="A5" s="25" t="s">
        <v>2</v>
      </c>
      <c r="B5" s="21">
        <f>B4/66</f>
        <v>0.95454545454545459</v>
      </c>
      <c r="C5" s="21">
        <f t="shared" ref="C5:I5" si="0">C4/66</f>
        <v>0</v>
      </c>
      <c r="D5" s="21">
        <f t="shared" si="0"/>
        <v>4.5454545454545456E-2</v>
      </c>
      <c r="E5" s="21">
        <f t="shared" si="0"/>
        <v>0</v>
      </c>
      <c r="F5" s="21">
        <f t="shared" si="0"/>
        <v>0</v>
      </c>
      <c r="G5" s="21">
        <f t="shared" si="0"/>
        <v>0</v>
      </c>
      <c r="H5" s="21">
        <f t="shared" si="0"/>
        <v>0</v>
      </c>
      <c r="I5" s="21">
        <f t="shared" si="0"/>
        <v>0</v>
      </c>
      <c r="J5" s="21">
        <f>SUM(B5:I5)</f>
        <v>1</v>
      </c>
    </row>
    <row r="6" spans="1:10">
      <c r="A6" s="25" t="s">
        <v>3</v>
      </c>
      <c r="B6" s="33">
        <f>SUM(B4:C4)</f>
        <v>63</v>
      </c>
      <c r="C6" s="35"/>
      <c r="D6" s="22">
        <f>D4</f>
        <v>3</v>
      </c>
      <c r="E6" s="22">
        <f>E4</f>
        <v>0</v>
      </c>
      <c r="F6" s="33">
        <f>SUM(F4:I4)</f>
        <v>0</v>
      </c>
      <c r="G6" s="34"/>
      <c r="H6" s="34"/>
      <c r="I6" s="35"/>
      <c r="J6" s="22">
        <f>SUM(B6:I6)</f>
        <v>66</v>
      </c>
    </row>
    <row r="7" spans="1:10">
      <c r="A7" s="25" t="s">
        <v>2</v>
      </c>
      <c r="B7" s="38">
        <f>B6/66</f>
        <v>0.95454545454545459</v>
      </c>
      <c r="C7" s="40"/>
      <c r="D7" s="21">
        <f>D5</f>
        <v>4.5454545454545456E-2</v>
      </c>
      <c r="E7" s="21">
        <f>E5</f>
        <v>0</v>
      </c>
      <c r="F7" s="38">
        <f>F6/66</f>
        <v>0</v>
      </c>
      <c r="G7" s="39"/>
      <c r="H7" s="39"/>
      <c r="I7" s="40"/>
      <c r="J7" s="21">
        <f>SUM(B7:I7)</f>
        <v>1</v>
      </c>
    </row>
    <row r="8" spans="1:10">
      <c r="A8" s="20"/>
      <c r="B8" s="19"/>
      <c r="C8" s="18"/>
      <c r="D8" s="17"/>
      <c r="E8" s="17"/>
      <c r="F8" s="19"/>
      <c r="G8" s="18"/>
      <c r="H8" s="18"/>
      <c r="I8" s="18"/>
      <c r="J8" s="17"/>
    </row>
    <row r="9" spans="1:10">
      <c r="F9" s="1" t="s">
        <v>36</v>
      </c>
    </row>
    <row r="10" spans="1:10">
      <c r="A10" s="4" t="s">
        <v>45</v>
      </c>
    </row>
    <row r="11" spans="1:10">
      <c r="A11" s="12"/>
      <c r="B11" s="9" t="s">
        <v>35</v>
      </c>
      <c r="C11" s="25" t="s">
        <v>34</v>
      </c>
      <c r="D11" s="25" t="s">
        <v>33</v>
      </c>
      <c r="E11" s="25" t="s">
        <v>0</v>
      </c>
    </row>
    <row r="12" spans="1:10">
      <c r="A12" s="26" t="s">
        <v>3</v>
      </c>
      <c r="B12" s="15">
        <v>0</v>
      </c>
      <c r="C12" s="15">
        <v>0</v>
      </c>
      <c r="D12" s="15">
        <v>0</v>
      </c>
      <c r="E12" s="3">
        <f>SUM(B12:D12)</f>
        <v>0</v>
      </c>
    </row>
    <row r="13" spans="1:10">
      <c r="A13" s="26" t="s">
        <v>2</v>
      </c>
      <c r="B13" s="16">
        <v>0</v>
      </c>
      <c r="C13" s="16">
        <v>0</v>
      </c>
      <c r="D13" s="16">
        <v>0</v>
      </c>
      <c r="E13" s="2">
        <f>SUM(B13:D13)</f>
        <v>0</v>
      </c>
    </row>
    <row r="14" spans="1:10">
      <c r="A14" s="6"/>
      <c r="B14" s="5"/>
      <c r="C14" s="5"/>
      <c r="D14" s="5"/>
      <c r="E14" s="5"/>
      <c r="F14" s="5"/>
    </row>
    <row r="16" spans="1:10">
      <c r="A16" s="4" t="s">
        <v>46</v>
      </c>
    </row>
    <row r="17" spans="1:18">
      <c r="A17" s="26"/>
      <c r="B17" s="25" t="s">
        <v>32</v>
      </c>
      <c r="C17" s="25" t="s">
        <v>31</v>
      </c>
      <c r="D17" s="25" t="s">
        <v>30</v>
      </c>
      <c r="E17" s="25" t="s">
        <v>29</v>
      </c>
      <c r="F17" s="25" t="s">
        <v>28</v>
      </c>
      <c r="G17" s="25" t="s">
        <v>27</v>
      </c>
      <c r="H17" s="25" t="s">
        <v>1</v>
      </c>
      <c r="I17" s="25" t="s">
        <v>0</v>
      </c>
    </row>
    <row r="18" spans="1:18">
      <c r="A18" s="29" t="s">
        <v>26</v>
      </c>
      <c r="B18" s="15">
        <v>58</v>
      </c>
      <c r="C18" s="15">
        <v>3</v>
      </c>
      <c r="D18" s="15">
        <v>0</v>
      </c>
      <c r="E18" s="15">
        <v>0</v>
      </c>
      <c r="F18" s="15">
        <v>0</v>
      </c>
      <c r="G18" s="15">
        <v>2</v>
      </c>
      <c r="H18" s="15">
        <v>0</v>
      </c>
      <c r="I18" s="15">
        <f>SUM(B18:H18)</f>
        <v>63</v>
      </c>
    </row>
    <row r="19" spans="1:18">
      <c r="A19" s="30"/>
      <c r="B19" s="14">
        <f>B18/63</f>
        <v>0.92063492063492058</v>
      </c>
      <c r="C19" s="14">
        <f t="shared" ref="C19:H19" si="1">C18/63</f>
        <v>4.7619047619047616E-2</v>
      </c>
      <c r="D19" s="14">
        <f t="shared" si="1"/>
        <v>0</v>
      </c>
      <c r="E19" s="14">
        <f t="shared" si="1"/>
        <v>0</v>
      </c>
      <c r="F19" s="14">
        <f t="shared" si="1"/>
        <v>0</v>
      </c>
      <c r="G19" s="14">
        <f t="shared" si="1"/>
        <v>3.1746031746031744E-2</v>
      </c>
      <c r="H19" s="14">
        <f t="shared" si="1"/>
        <v>0</v>
      </c>
      <c r="I19" s="14">
        <f>SUM(B19:H19)</f>
        <v>0.99999999999999989</v>
      </c>
    </row>
    <row r="20" spans="1:18">
      <c r="A20" s="29" t="s">
        <v>25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f>SUM(B20:H20)</f>
        <v>0</v>
      </c>
    </row>
    <row r="21" spans="1:18">
      <c r="A21" s="30"/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f>SUM(B21:H21)</f>
        <v>0</v>
      </c>
    </row>
    <row r="22" spans="1:18">
      <c r="A22" s="29" t="s">
        <v>0</v>
      </c>
      <c r="B22" s="15">
        <f t="shared" ref="B22:I22" si="2">SUM(B18+B20)</f>
        <v>58</v>
      </c>
      <c r="C22" s="15">
        <f t="shared" si="2"/>
        <v>3</v>
      </c>
      <c r="D22" s="15">
        <f t="shared" si="2"/>
        <v>0</v>
      </c>
      <c r="E22" s="15">
        <f t="shared" si="2"/>
        <v>0</v>
      </c>
      <c r="F22" s="15">
        <f t="shared" si="2"/>
        <v>0</v>
      </c>
      <c r="G22" s="15">
        <f t="shared" si="2"/>
        <v>2</v>
      </c>
      <c r="H22" s="15">
        <f t="shared" si="2"/>
        <v>0</v>
      </c>
      <c r="I22" s="15">
        <f t="shared" si="2"/>
        <v>63</v>
      </c>
    </row>
    <row r="23" spans="1:18">
      <c r="A23" s="30"/>
      <c r="B23" s="14">
        <f>B22/63</f>
        <v>0.92063492063492058</v>
      </c>
      <c r="C23" s="14">
        <f t="shared" ref="C23:H23" si="3">C22/63</f>
        <v>4.7619047619047616E-2</v>
      </c>
      <c r="D23" s="14">
        <f t="shared" si="3"/>
        <v>0</v>
      </c>
      <c r="E23" s="14">
        <f t="shared" si="3"/>
        <v>0</v>
      </c>
      <c r="F23" s="14">
        <f t="shared" si="3"/>
        <v>0</v>
      </c>
      <c r="G23" s="14">
        <f t="shared" si="3"/>
        <v>3.1746031746031744E-2</v>
      </c>
      <c r="H23" s="14">
        <f t="shared" si="3"/>
        <v>0</v>
      </c>
      <c r="I23" s="14">
        <f>SUM(B23:H23)</f>
        <v>0.99999999999999989</v>
      </c>
    </row>
    <row r="24" spans="1:18">
      <c r="A24" s="6"/>
      <c r="B24" s="13"/>
      <c r="C24" s="13"/>
      <c r="D24" s="13"/>
      <c r="E24" s="13"/>
      <c r="F24" s="13"/>
      <c r="G24" s="13"/>
      <c r="H24" s="13"/>
      <c r="I24" s="13"/>
    </row>
    <row r="26" spans="1:18">
      <c r="A26" s="4" t="s">
        <v>47</v>
      </c>
    </row>
    <row r="27" spans="1:18" ht="55.2">
      <c r="A27" s="3"/>
      <c r="B27" s="11" t="s">
        <v>24</v>
      </c>
      <c r="C27" s="11" t="s">
        <v>23</v>
      </c>
      <c r="D27" s="11" t="s">
        <v>22</v>
      </c>
      <c r="E27" s="11" t="s">
        <v>21</v>
      </c>
      <c r="F27" s="11" t="s">
        <v>20</v>
      </c>
      <c r="G27" s="11" t="s">
        <v>19</v>
      </c>
      <c r="H27" s="11" t="s">
        <v>18</v>
      </c>
      <c r="I27" s="11" t="s">
        <v>17</v>
      </c>
      <c r="J27" s="11" t="s">
        <v>16</v>
      </c>
      <c r="K27" s="11" t="s">
        <v>15</v>
      </c>
      <c r="L27" s="11" t="s">
        <v>14</v>
      </c>
      <c r="M27" s="11" t="s">
        <v>13</v>
      </c>
      <c r="N27" s="11" t="s">
        <v>12</v>
      </c>
      <c r="O27" s="11" t="s">
        <v>11</v>
      </c>
      <c r="P27" s="11" t="s">
        <v>10</v>
      </c>
      <c r="Q27" s="11" t="s">
        <v>9</v>
      </c>
      <c r="R27" s="11" t="s">
        <v>0</v>
      </c>
    </row>
    <row r="28" spans="1:18">
      <c r="A28" s="26" t="s">
        <v>3</v>
      </c>
      <c r="B28" s="3">
        <v>4</v>
      </c>
      <c r="C28" s="3">
        <v>9</v>
      </c>
      <c r="D28" s="3">
        <v>49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1</v>
      </c>
      <c r="N28" s="3">
        <v>0</v>
      </c>
      <c r="O28" s="3">
        <v>0</v>
      </c>
      <c r="P28" s="3">
        <v>0</v>
      </c>
      <c r="Q28" s="3">
        <v>0</v>
      </c>
      <c r="R28" s="3">
        <f>SUM(B28:Q28)</f>
        <v>63</v>
      </c>
    </row>
    <row r="29" spans="1:18">
      <c r="A29" s="26" t="s">
        <v>2</v>
      </c>
      <c r="B29" s="2">
        <f>B28/63</f>
        <v>6.3492063492063489E-2</v>
      </c>
      <c r="C29" s="2">
        <f t="shared" ref="C29:Q29" si="4">C28/63</f>
        <v>0.14285714285714285</v>
      </c>
      <c r="D29" s="2">
        <f t="shared" si="4"/>
        <v>0.77777777777777779</v>
      </c>
      <c r="E29" s="2">
        <f t="shared" si="4"/>
        <v>0</v>
      </c>
      <c r="F29" s="2">
        <f t="shared" si="4"/>
        <v>0</v>
      </c>
      <c r="G29" s="2">
        <f t="shared" si="4"/>
        <v>0</v>
      </c>
      <c r="H29" s="2">
        <f t="shared" si="4"/>
        <v>0</v>
      </c>
      <c r="I29" s="2">
        <f t="shared" si="4"/>
        <v>0</v>
      </c>
      <c r="J29" s="2">
        <f t="shared" si="4"/>
        <v>0</v>
      </c>
      <c r="K29" s="2">
        <f t="shared" si="4"/>
        <v>0</v>
      </c>
      <c r="L29" s="2">
        <f t="shared" si="4"/>
        <v>0</v>
      </c>
      <c r="M29" s="2">
        <f t="shared" si="4"/>
        <v>1.5873015873015872E-2</v>
      </c>
      <c r="N29" s="2">
        <f t="shared" si="4"/>
        <v>0</v>
      </c>
      <c r="O29" s="2">
        <f t="shared" si="4"/>
        <v>0</v>
      </c>
      <c r="P29" s="2">
        <f t="shared" si="4"/>
        <v>0</v>
      </c>
      <c r="Q29" s="2">
        <f t="shared" si="4"/>
        <v>0</v>
      </c>
      <c r="R29" s="2">
        <f>SUM(B29:Q29)</f>
        <v>1</v>
      </c>
    </row>
    <row r="30" spans="1:18">
      <c r="A30" s="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2" spans="1:18">
      <c r="A32" s="4" t="s">
        <v>48</v>
      </c>
    </row>
    <row r="33" spans="1:7">
      <c r="A33" s="3"/>
      <c r="B33" s="25" t="s">
        <v>8</v>
      </c>
      <c r="C33" s="25" t="s">
        <v>7</v>
      </c>
      <c r="D33" s="25" t="s">
        <v>4</v>
      </c>
      <c r="E33" s="25" t="s">
        <v>6</v>
      </c>
      <c r="F33" s="25" t="s">
        <v>5</v>
      </c>
      <c r="G33" s="25" t="s">
        <v>0</v>
      </c>
    </row>
    <row r="34" spans="1:7">
      <c r="A34" s="26" t="s">
        <v>3</v>
      </c>
      <c r="B34" s="3">
        <v>2</v>
      </c>
      <c r="C34" s="3">
        <v>5</v>
      </c>
      <c r="D34" s="3">
        <v>55</v>
      </c>
      <c r="E34" s="3">
        <v>1</v>
      </c>
      <c r="F34" s="3">
        <v>0</v>
      </c>
      <c r="G34" s="3">
        <f>SUM(B34:F34)</f>
        <v>63</v>
      </c>
    </row>
    <row r="35" spans="1:7">
      <c r="A35" s="26" t="s">
        <v>2</v>
      </c>
      <c r="B35" s="2">
        <f>B34/63</f>
        <v>3.1746031746031744E-2</v>
      </c>
      <c r="C35" s="2">
        <f t="shared" ref="C35:F35" si="5">C34/63</f>
        <v>7.9365079365079361E-2</v>
      </c>
      <c r="D35" s="2">
        <f t="shared" si="5"/>
        <v>0.87301587301587302</v>
      </c>
      <c r="E35" s="2">
        <f t="shared" si="5"/>
        <v>1.5873015873015872E-2</v>
      </c>
      <c r="F35" s="2">
        <f t="shared" si="5"/>
        <v>0</v>
      </c>
      <c r="G35" s="2">
        <f>SUM(B35:F35)</f>
        <v>1</v>
      </c>
    </row>
    <row r="36" spans="1:7">
      <c r="A36" s="6"/>
      <c r="B36" s="5"/>
      <c r="C36" s="5"/>
      <c r="D36" s="5"/>
      <c r="E36" s="5"/>
      <c r="F36" s="5"/>
      <c r="G36" s="5"/>
    </row>
  </sheetData>
  <mergeCells count="13">
    <mergeCell ref="A22:A23"/>
    <mergeCell ref="F2:I2"/>
    <mergeCell ref="J2:J3"/>
    <mergeCell ref="A20:A21"/>
    <mergeCell ref="A2:A3"/>
    <mergeCell ref="B2:C2"/>
    <mergeCell ref="D2:D3"/>
    <mergeCell ref="E2:E3"/>
    <mergeCell ref="B6:C6"/>
    <mergeCell ref="F6:I6"/>
    <mergeCell ref="B7:C7"/>
    <mergeCell ref="F7:I7"/>
    <mergeCell ref="A18:A19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總表</vt:lpstr>
      <vt:lpstr>碩士</vt:lpstr>
      <vt:lpstr>學士</vt:lpstr>
      <vt:lpstr>電子系</vt:lpstr>
      <vt:lpstr>電機系(所)</vt:lpstr>
      <vt:lpstr>資訊系</vt:lpstr>
      <vt:lpstr>機械系(所)</vt:lpstr>
      <vt:lpstr>營空系(所)</vt:lpstr>
      <vt:lpstr>能空系</vt:lpstr>
      <vt:lpstr>環工系</vt:lpstr>
      <vt:lpstr>產經所</vt:lpstr>
      <vt:lpstr>企管系</vt:lpstr>
      <vt:lpstr>資管系</vt:lpstr>
      <vt:lpstr>行流系</vt:lpstr>
      <vt:lpstr>觀光系</vt:lpstr>
      <vt:lpstr>休管系</vt:lpstr>
      <vt:lpstr>應英系</vt:lpstr>
      <vt:lpstr>餐旅系</vt:lpstr>
      <vt:lpstr>表藝系</vt:lpstr>
      <vt:lpstr>數媒系</vt:lpstr>
      <vt:lpstr>室設系</vt:lpstr>
      <vt:lpstr>創設系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2023-12-18T09:28:20Z</dcterms:created>
  <dcterms:modified xsi:type="dcterms:W3CDTF">2024-01-17T04:28:07Z</dcterms:modified>
</cp:coreProperties>
</file>